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45" windowWidth="7650" windowHeight="9045" activeTab="0"/>
  </bookViews>
  <sheets>
    <sheet name="Приложение1" sheetId="1" r:id="rId1"/>
    <sheet name="Лист1" sheetId="2" r:id="rId2"/>
  </sheets>
  <definedNames>
    <definedName name="_xlnm.Print_Titles" localSheetId="0">'Приложение1'!$7:$7</definedName>
  </definedNames>
  <calcPr fullCalcOnLoad="1"/>
</workbook>
</file>

<file path=xl/sharedStrings.xml><?xml version="1.0" encoding="utf-8"?>
<sst xmlns="http://schemas.openxmlformats.org/spreadsheetml/2006/main" count="400" uniqueCount="246">
  <si>
    <t>ОСНОВНЫЕ ПОКАЗАТЕЛИ</t>
  </si>
  <si>
    <t>№</t>
  </si>
  <si>
    <t>ПОКАЗАТЕЛИ</t>
  </si>
  <si>
    <t>Един. измер.</t>
  </si>
  <si>
    <t>тыс.чел.</t>
  </si>
  <si>
    <t>%</t>
  </si>
  <si>
    <t>х</t>
  </si>
  <si>
    <t>тыс.руб.</t>
  </si>
  <si>
    <t>руб.</t>
  </si>
  <si>
    <t>тыс.кв.м</t>
  </si>
  <si>
    <t>Потребительский рынок</t>
  </si>
  <si>
    <t>в сопоставимых ценах в % к соответствующему периоду предыдущему года</t>
  </si>
  <si>
    <t>тыс.тн.</t>
  </si>
  <si>
    <t>Сельское хозяйство</t>
  </si>
  <si>
    <t>в сопоставимых ценах в % к соответствующему периоду предыдущего года</t>
  </si>
  <si>
    <t>тыс.га</t>
  </si>
  <si>
    <t>в том числе:</t>
  </si>
  <si>
    <t>овощи</t>
  </si>
  <si>
    <t>картофель</t>
  </si>
  <si>
    <t>плоды и ягоды</t>
  </si>
  <si>
    <t>виноград</t>
  </si>
  <si>
    <t>молоко</t>
  </si>
  <si>
    <t>яйца</t>
  </si>
  <si>
    <t>зерновые и зернобобовые</t>
  </si>
  <si>
    <t>ц с 1 га</t>
  </si>
  <si>
    <t>сахарная свекла</t>
  </si>
  <si>
    <t>подсолнечник</t>
  </si>
  <si>
    <t>средний удой молока от одной коровы</t>
  </si>
  <si>
    <t>кг</t>
  </si>
  <si>
    <t>средняя яйценоскость курицы-несушки</t>
  </si>
  <si>
    <t>штук</t>
  </si>
  <si>
    <t xml:space="preserve">среднесуточный привес одной головы на откорме и выращивании крупного  рогатого скота </t>
  </si>
  <si>
    <t>грамм</t>
  </si>
  <si>
    <t>среднесуточный привес одной головы на откорме и выращивании свиней</t>
  </si>
  <si>
    <t>свиньи</t>
  </si>
  <si>
    <t>овцы и козы</t>
  </si>
  <si>
    <t>птица</t>
  </si>
  <si>
    <t>Инвестиции</t>
  </si>
  <si>
    <t>Строительство</t>
  </si>
  <si>
    <t xml:space="preserve"> в том числе индивидуальными застройщиками</t>
  </si>
  <si>
    <t>Транспорт и связь</t>
  </si>
  <si>
    <t xml:space="preserve">в том числе автомобильным транспортом </t>
  </si>
  <si>
    <t>тыс.т/км</t>
  </si>
  <si>
    <t>в том числе автомобильного транспорта</t>
  </si>
  <si>
    <t>Пассажирооборот:</t>
  </si>
  <si>
    <t>тыс.пасс/км</t>
  </si>
  <si>
    <t xml:space="preserve">Количество учреждений </t>
  </si>
  <si>
    <t xml:space="preserve">Количество мест </t>
  </si>
  <si>
    <t>единиц</t>
  </si>
  <si>
    <t>Средняя заполняемость</t>
  </si>
  <si>
    <t>Средняя стоимость 1 койко-места</t>
  </si>
  <si>
    <t>рублей</t>
  </si>
  <si>
    <t>Количество отдыхающих - всего</t>
  </si>
  <si>
    <t>человек</t>
  </si>
  <si>
    <t>Примечание:</t>
  </si>
  <si>
    <t xml:space="preserve">Курортно-туристский комплекс </t>
  </si>
  <si>
    <t>в том числе крупных и средних предприятий</t>
  </si>
  <si>
    <t>автомобильного транспорта</t>
  </si>
  <si>
    <t>железнодорожного транспорта</t>
  </si>
  <si>
    <t>трубопроводного транспорта</t>
  </si>
  <si>
    <t>Финансы*</t>
  </si>
  <si>
    <t>Производство основных видов продукции:</t>
  </si>
  <si>
    <t xml:space="preserve">                                                                             (наименование муниципального образования)</t>
  </si>
  <si>
    <t>Добыча полезных ископаемых</t>
  </si>
  <si>
    <t>Обрабатывающие производства</t>
  </si>
  <si>
    <t>Производство и распределение электроэнергии, газа и воды</t>
  </si>
  <si>
    <t xml:space="preserve">Число действующих промышленных предприятий </t>
  </si>
  <si>
    <t>Число действующих сельскохозяйственных предприятий</t>
  </si>
  <si>
    <t>Число действующих крестьянских (фермерских) хозяйств</t>
  </si>
  <si>
    <t>Число действующих строительных организаций</t>
  </si>
  <si>
    <t>Грузооборот транспорта :</t>
  </si>
  <si>
    <t xml:space="preserve">в том числе автотранспортом общего пользования </t>
  </si>
  <si>
    <t xml:space="preserve">в том числе автотранспорта общего пользования </t>
  </si>
  <si>
    <t>Число хозяйствующих субъектов общественного питания</t>
  </si>
  <si>
    <t>Число хозяйствующих субъектов розничной торговли</t>
  </si>
  <si>
    <t>Промышленное производство</t>
  </si>
  <si>
    <t>производство пищевых продуктов, включая напитки, и табака</t>
  </si>
  <si>
    <t>производство кожи, изделий из кожи и производство обуви</t>
  </si>
  <si>
    <t>обработка древесины и производство изделий из дерева</t>
  </si>
  <si>
    <t xml:space="preserve">целлюлозно-бумажное производство; издательская и полиграфическая деятельность </t>
  </si>
  <si>
    <t>химическое производство</t>
  </si>
  <si>
    <t>производство резиновых и пластмассовых изделий</t>
  </si>
  <si>
    <t>производство прочих неметаллических минеральных продуктов</t>
  </si>
  <si>
    <t>производство электрооборудования, электронного и оптического оборудования</t>
  </si>
  <si>
    <t>прочие производства</t>
  </si>
  <si>
    <t xml:space="preserve">Перевезено (отправлено) грузов крупными и средними организациями всех видов деятельности </t>
  </si>
  <si>
    <t>Перевезено пассажиров крупными и средними организациями</t>
  </si>
  <si>
    <t>Уровень жизни  населения</t>
  </si>
  <si>
    <t xml:space="preserve">зерновые и зернобобовые </t>
  </si>
  <si>
    <t>кормовые культуры</t>
  </si>
  <si>
    <t xml:space="preserve">Число личных подсобных хозяйств </t>
  </si>
  <si>
    <t>тонн</t>
  </si>
  <si>
    <t>тыс. шт.</t>
  </si>
  <si>
    <t>голов</t>
  </si>
  <si>
    <t>Ввод в действие жилых домов</t>
  </si>
  <si>
    <t>Оборот розничной торговли по крупным и средним организациям всех видов деятельности</t>
  </si>
  <si>
    <t xml:space="preserve">Оборот общественного питания по крупным и средним организациям всех видов деятельности </t>
  </si>
  <si>
    <t>Объем платных услуг населению по крупным и средним организациям всех видов деятельности</t>
  </si>
  <si>
    <t>Прибыль прибыльных организаций</t>
  </si>
  <si>
    <t>Убытки убыточных организаций</t>
  </si>
  <si>
    <t>Удельный вес убыточных организаций</t>
  </si>
  <si>
    <t>Число организаций связи</t>
  </si>
  <si>
    <t>текстильное и швейное производство</t>
  </si>
  <si>
    <t xml:space="preserve">металлургическое производство и производство готовых металлических изделий </t>
  </si>
  <si>
    <t>Число организаций, имеющих задолженность по заработной плате</t>
  </si>
  <si>
    <t>в том числе просроченной</t>
  </si>
  <si>
    <t>Численность работников, перед которыми имеется задолженность по заработной плате</t>
  </si>
  <si>
    <t>соот. ед изм.</t>
  </si>
  <si>
    <t>Соответст-вующий                                       период предыдущего года</t>
  </si>
  <si>
    <t>2.1.</t>
  </si>
  <si>
    <t>2.2.</t>
  </si>
  <si>
    <t>1.</t>
  </si>
  <si>
    <t>2.</t>
  </si>
  <si>
    <t xml:space="preserve">                                                                                          (нарастающим итогом)</t>
  </si>
  <si>
    <t>2.3.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</si>
  <si>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</si>
  <si>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</si>
  <si>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</si>
  <si>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</si>
  <si>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</si>
  <si>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</si>
  <si>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</si>
  <si>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</si>
  <si>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</si>
  <si>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</si>
  <si>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</si>
  <si>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</si>
  <si>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</si>
  <si>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</si>
  <si>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</si>
  <si>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в том числе крупных и средних организаций</t>
  </si>
  <si>
    <t>18.</t>
  </si>
  <si>
    <t>Число действующих  хозяйствующих субъектов транспорта</t>
  </si>
  <si>
    <t xml:space="preserve">в том числе крупных и средних организаций </t>
  </si>
  <si>
    <t>из них:</t>
  </si>
  <si>
    <t>вспомогательной и дополнительной транспортной деятельности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</si>
  <si>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</si>
  <si>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</si>
  <si>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</si>
  <si>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</si>
  <si>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</si>
  <si>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</si>
  <si>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</si>
  <si>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</si>
  <si>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</si>
  <si>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</si>
  <si>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</si>
  <si>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</si>
  <si>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</si>
  <si>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</si>
  <si>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</si>
  <si>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</si>
  <si>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</si>
  <si>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</si>
  <si>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в том числе организованных</t>
  </si>
  <si>
    <t>37.</t>
  </si>
  <si>
    <t>38.</t>
  </si>
  <si>
    <t>39.</t>
  </si>
  <si>
    <t>в том числе по видам деятельности:</t>
  </si>
  <si>
    <t>сельское хозяйство, охота и лесное хозяйство</t>
  </si>
  <si>
    <t>добыча полезных ископаемых</t>
  </si>
  <si>
    <t>обрабатывающие производства</t>
  </si>
  <si>
    <t>производство, передача и распределение электроэнергии, газа и воды</t>
  </si>
  <si>
    <t>строительство</t>
  </si>
  <si>
    <t>оптовая и розничная торговля</t>
  </si>
  <si>
    <t>гостиницы и рестораны</t>
  </si>
  <si>
    <t>транспорт и связь</t>
  </si>
  <si>
    <t>операции с недвижимым имуществом, аренда и предоставление услуг</t>
  </si>
  <si>
    <t>40.</t>
  </si>
  <si>
    <t>41.</t>
  </si>
  <si>
    <t>42.</t>
  </si>
  <si>
    <t>43.</t>
  </si>
  <si>
    <t>44.</t>
  </si>
  <si>
    <t>45.</t>
  </si>
  <si>
    <t>46.</t>
  </si>
  <si>
    <t>47.</t>
  </si>
  <si>
    <t>* данные приводятся с опозданием на один месяц</t>
  </si>
  <si>
    <t xml:space="preserve">Темпы роста,        % </t>
  </si>
  <si>
    <t xml:space="preserve">подсолнечник </t>
  </si>
  <si>
    <t>сахарная свекла (фабричная)</t>
  </si>
  <si>
    <t>скот и птица на убой (в живом весе)</t>
  </si>
  <si>
    <t xml:space="preserve">Сумма дебиторской задолженности </t>
  </si>
  <si>
    <t>Сумма кредиторской задолженности</t>
  </si>
  <si>
    <t>гостиницы</t>
  </si>
  <si>
    <t>прочие места временного проживания</t>
  </si>
  <si>
    <t>санаторно-курортные учреждения</t>
  </si>
  <si>
    <t>туристические агентства</t>
  </si>
  <si>
    <t>воздушного транспорта</t>
  </si>
  <si>
    <t>водного транспорта</t>
  </si>
  <si>
    <t>Объем работ, выполненных собственными силами по виду деятельности "строительство" крупными и средними организациями (по фактическим видам деятельности)</t>
  </si>
  <si>
    <t>Объем отгруженных товаров собственного производства, выполненных работ и услуг собственными силами крупных и средних организаций (по фактическим видам деятельности):</t>
  </si>
  <si>
    <t xml:space="preserve">Объем отгруженной продукции собственного производства, выполненных работ и услуг собственными силами крупных и средних организаций (по фактическим видам деятельности) </t>
  </si>
  <si>
    <t xml:space="preserve">Отчетный                                     период                        текущего года        </t>
  </si>
  <si>
    <t>Объем отгруженной продукции, выполненных работ и услуг собственными силами крупных и средних организаций курортно-туристского комплекса (по фактическим видам деятельности)</t>
  </si>
  <si>
    <t>Объем отгруженной продукции, выполненных работ и услуг собственными силами  крупных и средних организаций транспорта (по хозяйственным видам деятельности)</t>
  </si>
  <si>
    <t>Объем отгруженной продукции, выполненных работ и услуг собственными силами крупных и средних организаций связи                                 (по хозяйственным видам деятельности)</t>
  </si>
  <si>
    <t>Мясо и субпродукты пищевые убойных животных</t>
  </si>
  <si>
    <t>Изделия колбасные</t>
  </si>
  <si>
    <t>Полуфабрикаты мясные (мясосодержащие) подмороженные и замороженные</t>
  </si>
  <si>
    <t>Плодоовощные консервы</t>
  </si>
  <si>
    <t>туб</t>
  </si>
  <si>
    <t>Масла растительные нерафинированные</t>
  </si>
  <si>
    <t>Цельномолочная продукция ( в перерасчете на молоко)</t>
  </si>
  <si>
    <t>Молоко жидкое обработанное</t>
  </si>
  <si>
    <t>Сливки</t>
  </si>
  <si>
    <t>Масло сливочное и пасты масляные</t>
  </si>
  <si>
    <t>Сыр и творог</t>
  </si>
  <si>
    <t>Сыры и продукты сырные</t>
  </si>
  <si>
    <t>Мука из зерновых культур, овощных и других растительных культур; смеси из них</t>
  </si>
  <si>
    <t>Комбикорма</t>
  </si>
  <si>
    <t>Добавки белково-витаминные</t>
  </si>
  <si>
    <t>Премиксы</t>
  </si>
  <si>
    <t>Хлеб и хлебобулочные изделия</t>
  </si>
  <si>
    <t>Сахар белый свекловичный или тростниковый в твердом и жидком состояниях</t>
  </si>
  <si>
    <t>Сахар белый свекловичный в твердом состоянии</t>
  </si>
  <si>
    <t>Кондитерские изделия</t>
  </si>
  <si>
    <t>Водка</t>
  </si>
  <si>
    <t>тыс. дкл</t>
  </si>
  <si>
    <t>Бумага и картон гофрированные, состоящие из гофрированного слоя и приклеенных к нему с обеих сторон двух плоских листов (бумага или картон трехслойные гофрированные)</t>
  </si>
  <si>
    <t>тыс. кв.м</t>
  </si>
  <si>
    <t>Бумага и картон (многослойные) гофрированные прочие</t>
  </si>
  <si>
    <t>Ящики из гофрированного картона (тара транспортная)</t>
  </si>
  <si>
    <t>Пачки (тара потребительская) из негофрированного картона</t>
  </si>
  <si>
    <t>Коробки (тара потребительская) из негофрированного картона</t>
  </si>
  <si>
    <t>Материалы аналогичные и лакокрасочные для нанесения покрытий прочие; сиккативы готовые</t>
  </si>
  <si>
    <t>тыс.гигак</t>
  </si>
  <si>
    <t>Тепловая энергия, отпущенная котельными</t>
  </si>
  <si>
    <t>растениеводство</t>
  </si>
  <si>
    <t>животноводство</t>
  </si>
  <si>
    <t xml:space="preserve">Приложение № 1 </t>
  </si>
  <si>
    <t>Посевная площадь  - всего (в крупных и средних сельхозорганизациях)</t>
  </si>
  <si>
    <t>плоды и ягоды (площадь насаждений)</t>
  </si>
  <si>
    <t>виноград (площадь насаждений)</t>
  </si>
  <si>
    <t xml:space="preserve">Производство основных видов сельскохозяйственной продукции (в крупных и средних сельхозорганизациях): </t>
  </si>
  <si>
    <t>Урожайность сельскохозяйственных культур (в крупных и средних сельхозорганизациях):</t>
  </si>
  <si>
    <t>Продуктивность скота и птицы (в крупных и средних сельхозорганизациях):</t>
  </si>
  <si>
    <t>Численность основных видов скота и птицы (в крупных и средних сельхозорганизациях):</t>
  </si>
  <si>
    <t>Уровень регистрируемой безработицы (на конец периода)</t>
  </si>
  <si>
    <r>
      <t xml:space="preserve">за </t>
    </r>
    <r>
      <rPr>
        <b/>
        <u val="single"/>
        <sz val="12"/>
        <rFont val="Times New Roman"/>
        <family val="1"/>
      </rPr>
      <t>январь-октябрь</t>
    </r>
    <r>
      <rPr>
        <b/>
        <sz val="12"/>
        <rFont val="Times New Roman"/>
        <family val="1"/>
      </rPr>
      <t xml:space="preserve">   2016 года</t>
    </r>
  </si>
  <si>
    <t>Общий объем инвестиций крупных и средних организаций за счет всех источников финансирования на 01.10.2016</t>
  </si>
  <si>
    <t>Среднемесячная заработная плата работников крупных и средних организаций *по состоянию на 01.10.2016</t>
  </si>
  <si>
    <t>Численность безработных граждан, зарегистрированных в государственных учреждениях службы занятости по состоянию на  1.11.2016 года</t>
  </si>
  <si>
    <t>Задолженность по заработной плате по состоянию                                                                                                         на 1.11.2016 года</t>
  </si>
  <si>
    <t xml:space="preserve">крупный рогатый скот </t>
  </si>
  <si>
    <t>Сальдированный финансовый результат (прибыль минус убыток) крупных и средних организаций по состоянию на 1 октября 2016 года</t>
  </si>
  <si>
    <t xml:space="preserve">социально-экономического развития _МО Тимашевский район 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</si>
</sst>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_-* #,##0.0_р_._-;\-* #,##0.0_р_._-;_-* &quot;-&quot;??_р_._-;_-@_-"/>
    <numFmt numFmtId="174" formatCode="_-* #,##0.0_р_._-;\-* #,##0.0_р_._-;_-* &quot;-&quot;?_р_._-;_-@_-"/>
    <numFmt numFmtId="175" formatCode="_-* #,##0_р_._-;\-* #,##0_р_._-;_-* &quot;-&quot;??_р_._-;_-@_-"/>
    <numFmt numFmtId="176" formatCode="000000"/>
    <numFmt numFmtId="177" formatCode="0.000"/>
    <numFmt numFmtId="178" formatCode="0.0000"/>
    <numFmt numFmtId="179" formatCode="0.00000"/>
    <numFmt numFmtId="180" formatCode="0.000000"/>
    <numFmt numFmtId="181" formatCode="_-* #,##0.000_р_._-;\-* #,##0.000_р_._-;_-* &quot;-&quot;??_р_._-;_-@_-"/>
    <numFmt numFmtId="182" formatCode="[=-999999999999]&quot;...&quot;;General"/>
    <numFmt numFmtId="183" formatCode="#,##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0000000"/>
    <numFmt numFmtId="189" formatCode="0.0000000"/>
    <numFmt numFmtId="190" formatCode="_-* #,##0.00\ [$₽-419]_-;\-* #,##0.00\ [$₽-419]_-;_-* &quot;-&quot;??\ [$₽-419]_-;_-@_-"/>
    <numFmt numFmtId="191" formatCode="_-* #,##0.0\ _₽_-;\-* #,##0.0\ _₽_-;_-* &quot;-&quot;?\ _₽_-;_-@_-"/>
  </numFmts>
  <fonts count="4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4" fillId="0" borderId="10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4" fillId="0" borderId="12" xfId="0" applyFont="1" applyBorder="1" applyAlignment="1">
      <alignment horizontal="justify" vertical="center" wrapText="1"/>
    </xf>
    <xf numFmtId="0" fontId="4" fillId="0" borderId="13" xfId="0" applyFont="1" applyBorder="1" applyAlignment="1">
      <alignment horizontal="justify" vertical="center" wrapText="1"/>
    </xf>
    <xf numFmtId="49" fontId="4" fillId="0" borderId="14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wrapText="1"/>
    </xf>
    <xf numFmtId="0" fontId="4" fillId="0" borderId="14" xfId="0" applyFont="1" applyFill="1" applyBorder="1" applyAlignment="1" applyProtection="1">
      <alignment horizontal="center" wrapText="1"/>
      <protection locked="0"/>
    </xf>
    <xf numFmtId="0" fontId="4" fillId="0" borderId="14" xfId="0" applyNumberFormat="1" applyFont="1" applyFill="1" applyBorder="1" applyAlignment="1">
      <alignment horizontal="center"/>
    </xf>
    <xf numFmtId="0" fontId="5" fillId="0" borderId="14" xfId="0" applyFont="1" applyFill="1" applyBorder="1" applyAlignment="1">
      <alignment horizontal="left" wrapText="1"/>
    </xf>
    <xf numFmtId="0" fontId="4" fillId="0" borderId="14" xfId="0" applyFont="1" applyFill="1" applyBorder="1" applyAlignment="1">
      <alignment horizontal="left" wrapText="1"/>
    </xf>
    <xf numFmtId="0" fontId="4" fillId="0" borderId="14" xfId="0" applyFont="1" applyFill="1" applyBorder="1" applyAlignment="1" applyProtection="1">
      <alignment horizontal="left" wrapText="1"/>
      <protection locked="0"/>
    </xf>
    <xf numFmtId="0" fontId="5" fillId="0" borderId="14" xfId="0" applyFont="1" applyFill="1" applyBorder="1" applyAlignment="1" applyProtection="1">
      <alignment horizontal="left" wrapText="1"/>
      <protection locked="0"/>
    </xf>
    <xf numFmtId="0" fontId="4" fillId="0" borderId="14" xfId="0" applyFont="1" applyFill="1" applyBorder="1" applyAlignment="1">
      <alignment horizontal="left" wrapText="1" shrinkToFit="1"/>
    </xf>
    <xf numFmtId="0" fontId="4" fillId="0" borderId="0" xfId="0" applyFont="1" applyFill="1" applyAlignment="1">
      <alignment/>
    </xf>
    <xf numFmtId="49" fontId="4" fillId="0" borderId="0" xfId="0" applyNumberFormat="1" applyFont="1" applyFill="1" applyBorder="1" applyAlignment="1">
      <alignment horizontal="left" wrapText="1"/>
    </xf>
    <xf numFmtId="49" fontId="4" fillId="0" borderId="0" xfId="0" applyNumberFormat="1" applyFont="1" applyFill="1" applyBorder="1" applyAlignment="1">
      <alignment wrapText="1"/>
    </xf>
    <xf numFmtId="49" fontId="4" fillId="0" borderId="0" xfId="0" applyNumberFormat="1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 horizontal="center"/>
    </xf>
    <xf numFmtId="43" fontId="4" fillId="0" borderId="0" xfId="60" applyFont="1" applyFill="1" applyAlignment="1">
      <alignment/>
    </xf>
    <xf numFmtId="0" fontId="5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 wrapText="1"/>
    </xf>
    <xf numFmtId="49" fontId="5" fillId="0" borderId="15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43" fontId="4" fillId="0" borderId="0" xfId="60" applyFont="1" applyFill="1" applyBorder="1" applyAlignment="1">
      <alignment/>
    </xf>
    <xf numFmtId="182" fontId="4" fillId="0" borderId="0" xfId="0" applyNumberFormat="1" applyFont="1" applyFill="1" applyBorder="1" applyAlignment="1">
      <alignment wrapText="1"/>
    </xf>
    <xf numFmtId="172" fontId="4" fillId="0" borderId="0" xfId="0" applyNumberFormat="1" applyFont="1" applyFill="1" applyBorder="1" applyAlignment="1" applyProtection="1">
      <alignment horizontal="right" wrapText="1"/>
      <protection/>
    </xf>
    <xf numFmtId="172" fontId="4" fillId="0" borderId="0" xfId="0" applyNumberFormat="1" applyFont="1" applyFill="1" applyBorder="1" applyAlignment="1">
      <alignment wrapText="1"/>
    </xf>
    <xf numFmtId="172" fontId="4" fillId="0" borderId="0" xfId="0" applyNumberFormat="1" applyFont="1" applyFill="1" applyBorder="1" applyAlignment="1" applyProtection="1">
      <alignment horizontal="right" wrapText="1"/>
      <protection locked="0"/>
    </xf>
    <xf numFmtId="172" fontId="4" fillId="0" borderId="0" xfId="0" applyNumberFormat="1" applyFont="1" applyFill="1" applyBorder="1" applyAlignment="1" applyProtection="1">
      <alignment wrapText="1"/>
      <protection locked="0"/>
    </xf>
    <xf numFmtId="172" fontId="4" fillId="0" borderId="0" xfId="0" applyNumberFormat="1" applyFont="1" applyFill="1" applyAlignment="1">
      <alignment/>
    </xf>
    <xf numFmtId="49" fontId="4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 applyProtection="1">
      <alignment horizontal="center" wrapText="1"/>
      <protection locked="0"/>
    </xf>
    <xf numFmtId="49" fontId="5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172" fontId="7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 horizontal="left" wrapText="1"/>
      <protection locked="0"/>
    </xf>
    <xf numFmtId="0" fontId="4" fillId="0" borderId="0" xfId="0" applyFont="1" applyFill="1" applyAlignment="1" applyProtection="1">
      <alignment horizontal="center" wrapText="1"/>
      <protection locked="0"/>
    </xf>
    <xf numFmtId="0" fontId="5" fillId="0" borderId="0" xfId="0" applyFont="1" applyFill="1" applyAlignment="1" applyProtection="1">
      <alignment horizontal="center" wrapText="1"/>
      <protection locked="0"/>
    </xf>
    <xf numFmtId="43" fontId="4" fillId="0" borderId="0" xfId="6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 horizontal="left"/>
      <protection locked="0"/>
    </xf>
    <xf numFmtId="0" fontId="4" fillId="0" borderId="0" xfId="0" applyFont="1" applyFill="1" applyAlignment="1" applyProtection="1">
      <alignment horizontal="center"/>
      <protection locked="0"/>
    </xf>
    <xf numFmtId="49" fontId="4" fillId="0" borderId="0" xfId="0" applyNumberFormat="1" applyFont="1" applyFill="1" applyAlignment="1" applyProtection="1">
      <alignment/>
      <protection locked="0"/>
    </xf>
    <xf numFmtId="49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177" fontId="4" fillId="0" borderId="14" xfId="0" applyNumberFormat="1" applyFont="1" applyFill="1" applyBorder="1" applyAlignment="1">
      <alignment horizontal="center" vertical="center" wrapText="1"/>
    </xf>
    <xf numFmtId="172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172" fontId="4" fillId="0" borderId="14" xfId="0" applyNumberFormat="1" applyFont="1" applyFill="1" applyBorder="1" applyAlignment="1">
      <alignment horizontal="center" vertical="center" wrapText="1"/>
    </xf>
    <xf numFmtId="173" fontId="4" fillId="0" borderId="0" xfId="60" applyNumberFormat="1" applyFont="1" applyFill="1" applyAlignment="1">
      <alignment/>
    </xf>
    <xf numFmtId="183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Font="1" applyFill="1" applyBorder="1" applyAlignment="1">
      <alignment horizontal="center" vertical="center" wrapText="1"/>
    </xf>
    <xf numFmtId="182" fontId="4" fillId="0" borderId="14" xfId="0" applyNumberFormat="1" applyFont="1" applyFill="1" applyBorder="1" applyAlignment="1">
      <alignment horizontal="center" vertical="center" wrapText="1"/>
    </xf>
    <xf numFmtId="182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172" fontId="4" fillId="0" borderId="14" xfId="0" applyNumberFormat="1" applyFont="1" applyFill="1" applyBorder="1" applyAlignment="1" applyProtection="1">
      <alignment horizontal="center" vertical="center" wrapText="1"/>
      <protection/>
    </xf>
    <xf numFmtId="172" fontId="43" fillId="0" borderId="14" xfId="0" applyNumberFormat="1" applyFont="1" applyFill="1" applyBorder="1" applyAlignment="1">
      <alignment horizontal="center" vertical="center"/>
    </xf>
    <xf numFmtId="41" fontId="4" fillId="0" borderId="14" xfId="0" applyNumberFormat="1" applyFont="1" applyFill="1" applyBorder="1" applyAlignment="1">
      <alignment horizontal="center" vertical="center" wrapText="1"/>
    </xf>
    <xf numFmtId="174" fontId="4" fillId="0" borderId="14" xfId="0" applyNumberFormat="1" applyFont="1" applyFill="1" applyBorder="1" applyAlignment="1">
      <alignment horizontal="center" vertical="center" wrapText="1"/>
    </xf>
    <xf numFmtId="1" fontId="4" fillId="0" borderId="14" xfId="0" applyNumberFormat="1" applyFont="1" applyFill="1" applyBorder="1" applyAlignment="1">
      <alignment horizontal="center" vertical="center" wrapText="1"/>
    </xf>
    <xf numFmtId="41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182" fontId="4" fillId="0" borderId="14" xfId="0" applyNumberFormat="1" applyFont="1" applyFill="1" applyBorder="1" applyAlignment="1">
      <alignment horizontal="center" wrapText="1"/>
    </xf>
    <xf numFmtId="172" fontId="4" fillId="0" borderId="14" xfId="0" applyNumberFormat="1" applyFont="1" applyFill="1" applyBorder="1" applyAlignment="1">
      <alignment horizontal="center" wrapText="1"/>
    </xf>
    <xf numFmtId="172" fontId="4" fillId="0" borderId="14" xfId="0" applyNumberFormat="1" applyFont="1" applyFill="1" applyBorder="1" applyAlignment="1" applyProtection="1">
      <alignment horizontal="center" wrapText="1"/>
      <protection locked="0"/>
    </xf>
    <xf numFmtId="172" fontId="4" fillId="0" borderId="0" xfId="0" applyNumberFormat="1" applyFont="1" applyFill="1" applyAlignment="1">
      <alignment horizontal="center" wrapText="1"/>
    </xf>
    <xf numFmtId="1" fontId="4" fillId="0" borderId="14" xfId="0" applyNumberFormat="1" applyFont="1" applyFill="1" applyBorder="1" applyAlignment="1" applyProtection="1">
      <alignment horizontal="center" wrapText="1"/>
      <protection locked="0"/>
    </xf>
    <xf numFmtId="0" fontId="43" fillId="0" borderId="14" xfId="0" applyFont="1" applyFill="1" applyBorder="1" applyAlignment="1">
      <alignment horizontal="center" vertical="center"/>
    </xf>
    <xf numFmtId="2" fontId="4" fillId="0" borderId="14" xfId="0" applyNumberFormat="1" applyFont="1" applyFill="1" applyBorder="1" applyAlignment="1">
      <alignment horizontal="center" vertical="center" wrapText="1"/>
    </xf>
    <xf numFmtId="1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172" fontId="4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0" xfId="0" applyNumberFormat="1" applyFont="1" applyFill="1" applyBorder="1" applyAlignment="1">
      <alignment vertical="center" wrapText="1"/>
    </xf>
    <xf numFmtId="49" fontId="5" fillId="0" borderId="0" xfId="0" applyNumberFormat="1" applyFont="1" applyFill="1" applyBorder="1" applyAlignment="1" applyProtection="1">
      <alignment horizontal="center" wrapText="1"/>
      <protection locked="0"/>
    </xf>
    <xf numFmtId="49" fontId="4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2"/>
  <sheetViews>
    <sheetView tabSelected="1" zoomScale="93" zoomScaleNormal="93" workbookViewId="0" topLeftCell="A1">
      <pane ySplit="7" topLeftCell="A184" activePane="bottomLeft" state="frozen"/>
      <selection pane="topLeft" activeCell="A1" sqref="A1"/>
      <selection pane="bottomLeft" activeCell="A193" sqref="A193:B194"/>
    </sheetView>
  </sheetViews>
  <sheetFormatPr defaultColWidth="9.00390625" defaultRowHeight="12.75"/>
  <cols>
    <col min="1" max="1" width="5.25390625" style="51" customWidth="1"/>
    <col min="2" max="2" width="51.625" style="52" customWidth="1"/>
    <col min="3" max="3" width="10.375" style="53" customWidth="1"/>
    <col min="4" max="4" width="15.625" style="54" customWidth="1"/>
    <col min="5" max="5" width="17.125" style="55" customWidth="1"/>
    <col min="6" max="6" width="12.375" style="55" customWidth="1"/>
    <col min="7" max="7" width="16.625" style="15" customWidth="1"/>
    <col min="8" max="8" width="17.00390625" style="20" customWidth="1"/>
    <col min="9" max="9" width="9.375" style="15" customWidth="1"/>
    <col min="10" max="16384" width="9.125" style="15" customWidth="1"/>
  </cols>
  <sheetData>
    <row r="1" spans="1:6" ht="12.75" customHeight="1">
      <c r="A1" s="15"/>
      <c r="B1" s="16"/>
      <c r="C1" s="17"/>
      <c r="D1" s="18"/>
      <c r="E1" s="19" t="s">
        <v>229</v>
      </c>
      <c r="F1" s="18"/>
    </row>
    <row r="2" spans="1:6" ht="12" customHeight="1">
      <c r="A2" s="86" t="s">
        <v>0</v>
      </c>
      <c r="B2" s="86"/>
      <c r="C2" s="86"/>
      <c r="D2" s="86"/>
      <c r="E2" s="86"/>
      <c r="F2" s="86"/>
    </row>
    <row r="3" spans="1:6" ht="14.25" customHeight="1">
      <c r="A3" s="83" t="s">
        <v>245</v>
      </c>
      <c r="B3" s="83"/>
      <c r="C3" s="83"/>
      <c r="D3" s="83"/>
      <c r="E3" s="83"/>
      <c r="F3" s="83"/>
    </row>
    <row r="4" spans="1:6" ht="17.25" customHeight="1">
      <c r="A4" s="82" t="s">
        <v>62</v>
      </c>
      <c r="B4" s="82"/>
      <c r="C4" s="82"/>
      <c r="D4" s="82"/>
      <c r="E4" s="82"/>
      <c r="F4" s="82"/>
    </row>
    <row r="5" spans="1:6" ht="14.25" customHeight="1">
      <c r="A5" s="83" t="s">
        <v>238</v>
      </c>
      <c r="B5" s="83"/>
      <c r="C5" s="83"/>
      <c r="D5" s="83"/>
      <c r="E5" s="83"/>
      <c r="F5" s="83"/>
    </row>
    <row r="6" spans="1:6" ht="10.5" customHeight="1" thickBot="1">
      <c r="A6" s="84" t="s">
        <v>113</v>
      </c>
      <c r="B6" s="84"/>
      <c r="C6" s="21"/>
      <c r="D6" s="21"/>
      <c r="E6" s="21"/>
      <c r="F6" s="21"/>
    </row>
    <row r="7" spans="1:7" ht="87.75" customHeight="1">
      <c r="A7" s="24" t="s">
        <v>1</v>
      </c>
      <c r="B7" s="25" t="s">
        <v>2</v>
      </c>
      <c r="C7" s="26" t="s">
        <v>3</v>
      </c>
      <c r="D7" s="26" t="s">
        <v>192</v>
      </c>
      <c r="E7" s="26" t="s">
        <v>108</v>
      </c>
      <c r="F7" s="27" t="s">
        <v>177</v>
      </c>
      <c r="G7" s="28"/>
    </row>
    <row r="8" spans="1:7" ht="15.75">
      <c r="A8" s="5"/>
      <c r="B8" s="10" t="s">
        <v>75</v>
      </c>
      <c r="C8" s="6"/>
      <c r="D8" s="7"/>
      <c r="E8" s="7"/>
      <c r="F8" s="7"/>
      <c r="G8" s="29"/>
    </row>
    <row r="9" spans="1:7" ht="15.75">
      <c r="A9" s="5" t="s">
        <v>111</v>
      </c>
      <c r="B9" s="11" t="s">
        <v>66</v>
      </c>
      <c r="C9" s="7" t="s">
        <v>48</v>
      </c>
      <c r="D9" s="56">
        <v>73</v>
      </c>
      <c r="E9" s="56">
        <v>62</v>
      </c>
      <c r="F9" s="61"/>
      <c r="G9" s="29"/>
    </row>
    <row r="10" spans="1:7" ht="15.75">
      <c r="A10" s="5"/>
      <c r="B10" s="11" t="s">
        <v>56</v>
      </c>
      <c r="C10" s="7" t="s">
        <v>48</v>
      </c>
      <c r="D10" s="56">
        <v>18</v>
      </c>
      <c r="E10" s="56">
        <v>16</v>
      </c>
      <c r="F10" s="56"/>
      <c r="G10" s="29"/>
    </row>
    <row r="11" spans="1:8" ht="64.5" customHeight="1">
      <c r="A11" s="5" t="s">
        <v>112</v>
      </c>
      <c r="B11" s="11" t="s">
        <v>190</v>
      </c>
      <c r="C11" s="6" t="s">
        <v>7</v>
      </c>
      <c r="D11" s="57">
        <f>D13+D26</f>
        <v>36184505</v>
      </c>
      <c r="E11" s="57">
        <f>E13+E26</f>
        <v>28718539</v>
      </c>
      <c r="F11" s="61">
        <f>D11*100/E11</f>
        <v>125.9970258236326</v>
      </c>
      <c r="G11" s="30"/>
      <c r="H11" s="30"/>
    </row>
    <row r="12" spans="1:8" ht="15.75">
      <c r="A12" s="5" t="s">
        <v>109</v>
      </c>
      <c r="B12" s="11" t="s">
        <v>63</v>
      </c>
      <c r="C12" s="6" t="s">
        <v>7</v>
      </c>
      <c r="D12" s="65"/>
      <c r="E12" s="65"/>
      <c r="F12" s="61"/>
      <c r="G12" s="30"/>
      <c r="H12" s="62"/>
    </row>
    <row r="13" spans="1:8" ht="15.75">
      <c r="A13" s="5" t="s">
        <v>110</v>
      </c>
      <c r="B13" s="11" t="s">
        <v>64</v>
      </c>
      <c r="C13" s="6" t="s">
        <v>7</v>
      </c>
      <c r="D13" s="66">
        <f>D15+D16+D17+D18+D19+D20+D21+D22+D23+D24+D25</f>
        <v>35963008</v>
      </c>
      <c r="E13" s="66">
        <f>E15+E16+E17+E18+E19+E20+E21+E22+E23+E24+E25</f>
        <v>28512533</v>
      </c>
      <c r="F13" s="61">
        <f>D13*100/E13</f>
        <v>126.13052653021042</v>
      </c>
      <c r="G13" s="30"/>
      <c r="H13" s="62"/>
    </row>
    <row r="14" spans="1:8" ht="15.75">
      <c r="A14" s="5"/>
      <c r="B14" s="11" t="s">
        <v>16</v>
      </c>
      <c r="C14" s="6"/>
      <c r="D14" s="57"/>
      <c r="E14" s="57"/>
      <c r="F14" s="61"/>
      <c r="G14" s="30"/>
      <c r="H14" s="62"/>
    </row>
    <row r="15" spans="1:8" ht="12.75" customHeight="1">
      <c r="A15" s="5"/>
      <c r="B15" s="11" t="s">
        <v>76</v>
      </c>
      <c r="C15" s="6" t="s">
        <v>7</v>
      </c>
      <c r="D15" s="65">
        <v>24150279</v>
      </c>
      <c r="E15" s="65">
        <v>18300744</v>
      </c>
      <c r="F15" s="61">
        <f>D15*100/E15</f>
        <v>131.96337263665347</v>
      </c>
      <c r="G15" s="30"/>
      <c r="H15" s="62"/>
    </row>
    <row r="16" spans="1:8" ht="15.75">
      <c r="A16" s="5"/>
      <c r="B16" s="11" t="s">
        <v>102</v>
      </c>
      <c r="C16" s="6" t="s">
        <v>7</v>
      </c>
      <c r="D16" s="57"/>
      <c r="E16" s="57"/>
      <c r="F16" s="61"/>
      <c r="G16" s="30"/>
      <c r="H16" s="62"/>
    </row>
    <row r="17" spans="1:8" ht="31.5">
      <c r="A17" s="5"/>
      <c r="B17" s="11" t="s">
        <v>77</v>
      </c>
      <c r="C17" s="6" t="s">
        <v>7</v>
      </c>
      <c r="D17" s="57"/>
      <c r="E17" s="57"/>
      <c r="F17" s="61"/>
      <c r="G17" s="30"/>
      <c r="H17" s="62"/>
    </row>
    <row r="18" spans="1:8" ht="36" customHeight="1">
      <c r="A18" s="5"/>
      <c r="B18" s="11" t="s">
        <v>78</v>
      </c>
      <c r="C18" s="6" t="s">
        <v>7</v>
      </c>
      <c r="D18" s="57"/>
      <c r="E18" s="57"/>
      <c r="F18" s="61"/>
      <c r="G18" s="30"/>
      <c r="H18" s="62"/>
    </row>
    <row r="19" spans="1:8" ht="31.5">
      <c r="A19" s="5"/>
      <c r="B19" s="11" t="s">
        <v>79</v>
      </c>
      <c r="C19" s="6" t="s">
        <v>7</v>
      </c>
      <c r="D19" s="65">
        <f>5190959+8170</f>
        <v>5199129</v>
      </c>
      <c r="E19" s="65">
        <f>4461599+9219</f>
        <v>4470818</v>
      </c>
      <c r="F19" s="61">
        <f>D19*100/E19</f>
        <v>116.29032986804651</v>
      </c>
      <c r="G19" s="30"/>
      <c r="H19" s="62"/>
    </row>
    <row r="20" spans="1:8" ht="15.75">
      <c r="A20" s="5"/>
      <c r="B20" s="11" t="s">
        <v>80</v>
      </c>
      <c r="C20" s="6" t="s">
        <v>7</v>
      </c>
      <c r="D20" s="65">
        <v>1059800</v>
      </c>
      <c r="E20" s="65">
        <v>640317</v>
      </c>
      <c r="F20" s="61">
        <f>D20*100/E20</f>
        <v>165.51176995144593</v>
      </c>
      <c r="G20" s="30"/>
      <c r="H20" s="62"/>
    </row>
    <row r="21" spans="1:8" ht="31.5">
      <c r="A21" s="5"/>
      <c r="B21" s="11" t="s">
        <v>81</v>
      </c>
      <c r="C21" s="6" t="s">
        <v>7</v>
      </c>
      <c r="D21" s="65">
        <v>2717750</v>
      </c>
      <c r="E21" s="65">
        <v>2120225</v>
      </c>
      <c r="F21" s="61">
        <f>D21*100/E21</f>
        <v>128.18215047931233</v>
      </c>
      <c r="G21" s="30"/>
      <c r="H21" s="62"/>
    </row>
    <row r="22" spans="1:8" ht="12.75" customHeight="1">
      <c r="A22" s="5"/>
      <c r="B22" s="11" t="s">
        <v>82</v>
      </c>
      <c r="C22" s="6" t="s">
        <v>7</v>
      </c>
      <c r="D22" s="65">
        <v>3775</v>
      </c>
      <c r="E22" s="65">
        <v>2681</v>
      </c>
      <c r="F22" s="61">
        <f>D22*100/E22</f>
        <v>140.80566952629616</v>
      </c>
      <c r="G22" s="30"/>
      <c r="H22" s="62"/>
    </row>
    <row r="23" spans="1:8" ht="31.5">
      <c r="A23" s="5"/>
      <c r="B23" s="11" t="s">
        <v>103</v>
      </c>
      <c r="C23" s="6" t="s">
        <v>7</v>
      </c>
      <c r="D23" s="65">
        <v>2395112</v>
      </c>
      <c r="E23" s="65">
        <v>2640562</v>
      </c>
      <c r="F23" s="61">
        <f>D23*100/E23</f>
        <v>90.70463030218568</v>
      </c>
      <c r="G23" s="30"/>
      <c r="H23" s="62"/>
    </row>
    <row r="24" spans="1:8" ht="31.5">
      <c r="A24" s="5"/>
      <c r="B24" s="11" t="s">
        <v>83</v>
      </c>
      <c r="C24" s="6" t="s">
        <v>7</v>
      </c>
      <c r="D24" s="65">
        <v>1977</v>
      </c>
      <c r="E24" s="65">
        <f>2213+18</f>
        <v>2231</v>
      </c>
      <c r="F24" s="61">
        <f>D24/E24*100</f>
        <v>88.61497086508292</v>
      </c>
      <c r="G24" s="30"/>
      <c r="H24" s="62"/>
    </row>
    <row r="25" spans="1:8" ht="15.75">
      <c r="A25" s="5"/>
      <c r="B25" s="11" t="s">
        <v>84</v>
      </c>
      <c r="C25" s="6" t="s">
        <v>7</v>
      </c>
      <c r="D25" s="65">
        <v>435186</v>
      </c>
      <c r="E25" s="65">
        <v>334955</v>
      </c>
      <c r="F25" s="61">
        <f>D25*100/E25</f>
        <v>129.92372109686374</v>
      </c>
      <c r="G25" s="30"/>
      <c r="H25" s="62"/>
    </row>
    <row r="26" spans="1:8" ht="31.5">
      <c r="A26" s="5" t="s">
        <v>114</v>
      </c>
      <c r="B26" s="11" t="s">
        <v>65</v>
      </c>
      <c r="C26" s="6" t="s">
        <v>7</v>
      </c>
      <c r="D26" s="65">
        <v>221497</v>
      </c>
      <c r="E26" s="65">
        <v>206006</v>
      </c>
      <c r="F26" s="61">
        <f>D26/E26*100</f>
        <v>107.51968389270215</v>
      </c>
      <c r="G26" s="30"/>
      <c r="H26" s="62"/>
    </row>
    <row r="27" spans="1:11" ht="16.5" customHeight="1">
      <c r="A27" s="8" t="s">
        <v>115</v>
      </c>
      <c r="B27" s="12" t="s">
        <v>61</v>
      </c>
      <c r="C27" s="8" t="s">
        <v>107</v>
      </c>
      <c r="D27" s="57"/>
      <c r="E27" s="57"/>
      <c r="F27" s="58"/>
      <c r="G27" s="30"/>
      <c r="H27" s="62"/>
      <c r="I27" s="29"/>
      <c r="J27" s="29"/>
      <c r="K27" s="29"/>
    </row>
    <row r="28" spans="1:11" ht="15.75">
      <c r="A28" s="8"/>
      <c r="B28" s="12" t="s">
        <v>196</v>
      </c>
      <c r="C28" s="8" t="s">
        <v>91</v>
      </c>
      <c r="D28" s="73">
        <v>94.6</v>
      </c>
      <c r="E28" s="73">
        <v>69.3</v>
      </c>
      <c r="F28" s="67">
        <f>D28/E28*100</f>
        <v>136.5079365079365</v>
      </c>
      <c r="G28" s="30"/>
      <c r="H28" s="62"/>
      <c r="I28" s="31"/>
      <c r="J28" s="31"/>
      <c r="K28" s="32"/>
    </row>
    <row r="29" spans="1:11" ht="15.75">
      <c r="A29" s="8"/>
      <c r="B29" s="12" t="s">
        <v>197</v>
      </c>
      <c r="C29" s="8" t="s">
        <v>91</v>
      </c>
      <c r="D29" s="74"/>
      <c r="E29" s="74"/>
      <c r="F29" s="67"/>
      <c r="G29" s="30"/>
      <c r="H29" s="62"/>
      <c r="I29" s="33"/>
      <c r="J29" s="33"/>
      <c r="K29" s="32"/>
    </row>
    <row r="30" spans="1:12" ht="31.5">
      <c r="A30" s="8"/>
      <c r="B30" s="12" t="s">
        <v>198</v>
      </c>
      <c r="C30" s="8" t="s">
        <v>91</v>
      </c>
      <c r="D30" s="74"/>
      <c r="E30" s="74"/>
      <c r="F30" s="67"/>
      <c r="G30" s="30"/>
      <c r="H30" s="62"/>
      <c r="I30" s="33"/>
      <c r="J30" s="33"/>
      <c r="K30" s="32"/>
      <c r="L30" s="29"/>
    </row>
    <row r="31" spans="1:12" ht="15.75">
      <c r="A31" s="8"/>
      <c r="B31" s="12" t="s">
        <v>199</v>
      </c>
      <c r="C31" s="8" t="s">
        <v>200</v>
      </c>
      <c r="D31" s="74">
        <v>100496</v>
      </c>
      <c r="E31" s="74">
        <v>110638</v>
      </c>
      <c r="F31" s="67">
        <f>D31/E31*100</f>
        <v>90.833167627759</v>
      </c>
      <c r="G31" s="30"/>
      <c r="H31" s="62"/>
      <c r="I31" s="31"/>
      <c r="J31" s="31"/>
      <c r="K31" s="32"/>
      <c r="L31" s="29"/>
    </row>
    <row r="32" spans="1:12" ht="15.75">
      <c r="A32" s="8"/>
      <c r="B32" s="12" t="s">
        <v>201</v>
      </c>
      <c r="C32" s="8" t="s">
        <v>91</v>
      </c>
      <c r="D32" s="75"/>
      <c r="E32" s="75"/>
      <c r="F32" s="67"/>
      <c r="G32" s="30"/>
      <c r="H32" s="62"/>
      <c r="I32" s="34"/>
      <c r="J32" s="35"/>
      <c r="K32" s="32"/>
      <c r="L32" s="29"/>
    </row>
    <row r="33" spans="1:12" ht="31.5">
      <c r="A33" s="8"/>
      <c r="B33" s="12" t="s">
        <v>202</v>
      </c>
      <c r="C33" s="8" t="s">
        <v>91</v>
      </c>
      <c r="D33" s="74">
        <v>139055</v>
      </c>
      <c r="E33" s="74">
        <v>146436</v>
      </c>
      <c r="F33" s="67">
        <f>D33/E33*100</f>
        <v>94.95957278264908</v>
      </c>
      <c r="G33" s="30"/>
      <c r="H33" s="62"/>
      <c r="I33" s="31"/>
      <c r="J33" s="31"/>
      <c r="K33" s="32"/>
      <c r="L33" s="29"/>
    </row>
    <row r="34" spans="1:12" ht="15.75">
      <c r="A34" s="8"/>
      <c r="B34" s="12" t="s">
        <v>203</v>
      </c>
      <c r="C34" s="8" t="s">
        <v>91</v>
      </c>
      <c r="D34" s="74">
        <v>68271.25</v>
      </c>
      <c r="E34" s="74">
        <v>66654.07</v>
      </c>
      <c r="F34" s="67">
        <f>D34/E34*100</f>
        <v>102.42622843586295</v>
      </c>
      <c r="G34" s="30"/>
      <c r="H34" s="62"/>
      <c r="I34" s="31"/>
      <c r="J34" s="31"/>
      <c r="K34" s="32"/>
      <c r="L34" s="29"/>
    </row>
    <row r="35" spans="1:12" ht="15.75">
      <c r="A35" s="8"/>
      <c r="B35" s="12" t="s">
        <v>204</v>
      </c>
      <c r="C35" s="8" t="s">
        <v>91</v>
      </c>
      <c r="D35" s="75"/>
      <c r="E35" s="75"/>
      <c r="F35" s="67"/>
      <c r="G35" s="30"/>
      <c r="H35" s="62"/>
      <c r="I35" s="34"/>
      <c r="J35" s="35"/>
      <c r="K35" s="32"/>
      <c r="L35" s="29"/>
    </row>
    <row r="36" spans="1:12" ht="15.75">
      <c r="A36" s="8"/>
      <c r="B36" s="12" t="s">
        <v>205</v>
      </c>
      <c r="C36" s="8" t="s">
        <v>91</v>
      </c>
      <c r="D36" s="74">
        <v>140.73</v>
      </c>
      <c r="E36" s="74">
        <v>161.74</v>
      </c>
      <c r="F36" s="67">
        <f aca="true" t="shared" si="0" ref="F36:F43">D36/E36*100</f>
        <v>87.01001607518238</v>
      </c>
      <c r="G36" s="30"/>
      <c r="H36" s="62"/>
      <c r="I36" s="31"/>
      <c r="J36" s="31"/>
      <c r="K36" s="32"/>
      <c r="L36" s="29"/>
    </row>
    <row r="37" spans="1:12" ht="15.75">
      <c r="A37" s="8"/>
      <c r="B37" s="12" t="s">
        <v>206</v>
      </c>
      <c r="C37" s="8" t="s">
        <v>91</v>
      </c>
      <c r="D37" s="74">
        <v>5330.34</v>
      </c>
      <c r="E37" s="74">
        <v>7185.84</v>
      </c>
      <c r="F37" s="67">
        <f t="shared" si="0"/>
        <v>74.17838415550582</v>
      </c>
      <c r="G37" s="30"/>
      <c r="H37" s="62"/>
      <c r="I37" s="31"/>
      <c r="J37" s="31"/>
      <c r="K37" s="32"/>
      <c r="L37" s="29"/>
    </row>
    <row r="38" spans="1:12" ht="15.75">
      <c r="A38" s="8"/>
      <c r="B38" s="12" t="s">
        <v>207</v>
      </c>
      <c r="C38" s="8" t="s">
        <v>91</v>
      </c>
      <c r="D38" s="74">
        <v>1875.97</v>
      </c>
      <c r="E38" s="74">
        <v>2431.68</v>
      </c>
      <c r="F38" s="67">
        <f t="shared" si="0"/>
        <v>77.14707527306224</v>
      </c>
      <c r="G38" s="30"/>
      <c r="H38" s="62"/>
      <c r="I38" s="31"/>
      <c r="J38" s="31"/>
      <c r="K38" s="32"/>
      <c r="L38" s="29"/>
    </row>
    <row r="39" spans="1:12" ht="31.5">
      <c r="A39" s="8"/>
      <c r="B39" s="12" t="s">
        <v>208</v>
      </c>
      <c r="C39" s="8" t="s">
        <v>91</v>
      </c>
      <c r="D39" s="76"/>
      <c r="E39" s="75">
        <v>40</v>
      </c>
      <c r="F39" s="67">
        <f t="shared" si="0"/>
        <v>0</v>
      </c>
      <c r="G39" s="30"/>
      <c r="H39" s="62"/>
      <c r="I39" s="34"/>
      <c r="J39" s="35"/>
      <c r="K39" s="32"/>
      <c r="L39" s="29"/>
    </row>
    <row r="40" spans="1:12" ht="15.75">
      <c r="A40" s="8"/>
      <c r="B40" s="12" t="s">
        <v>209</v>
      </c>
      <c r="C40" s="8" t="s">
        <v>91</v>
      </c>
      <c r="D40" s="74">
        <v>71089</v>
      </c>
      <c r="E40" s="74">
        <v>41097</v>
      </c>
      <c r="F40" s="67">
        <f t="shared" si="0"/>
        <v>172.97856291213472</v>
      </c>
      <c r="G40" s="30"/>
      <c r="H40" s="62"/>
      <c r="I40" s="31"/>
      <c r="J40" s="31"/>
      <c r="K40" s="32"/>
      <c r="L40" s="29"/>
    </row>
    <row r="41" spans="1:12" ht="15.75">
      <c r="A41" s="8"/>
      <c r="B41" s="12" t="s">
        <v>210</v>
      </c>
      <c r="C41" s="8" t="s">
        <v>91</v>
      </c>
      <c r="D41" s="74">
        <v>2235</v>
      </c>
      <c r="E41" s="74">
        <v>2191</v>
      </c>
      <c r="F41" s="67">
        <f t="shared" si="0"/>
        <v>102.00821542674578</v>
      </c>
      <c r="G41" s="30"/>
      <c r="H41" s="62"/>
      <c r="I41" s="31"/>
      <c r="J41" s="31"/>
      <c r="K41" s="32"/>
      <c r="L41" s="29"/>
    </row>
    <row r="42" spans="1:12" ht="13.5" customHeight="1">
      <c r="A42" s="8"/>
      <c r="B42" s="12" t="s">
        <v>211</v>
      </c>
      <c r="C42" s="8" t="s">
        <v>91</v>
      </c>
      <c r="D42" s="74">
        <v>437.73</v>
      </c>
      <c r="E42" s="74">
        <v>513</v>
      </c>
      <c r="F42" s="67">
        <f t="shared" si="0"/>
        <v>85.32748538011697</v>
      </c>
      <c r="G42" s="30"/>
      <c r="H42" s="62"/>
      <c r="I42" s="31"/>
      <c r="J42" s="31"/>
      <c r="K42" s="32"/>
      <c r="L42" s="29"/>
    </row>
    <row r="43" spans="1:12" ht="15.75">
      <c r="A43" s="8"/>
      <c r="B43" s="12" t="s">
        <v>212</v>
      </c>
      <c r="C43" s="8" t="s">
        <v>91</v>
      </c>
      <c r="D43" s="74">
        <v>9451.37</v>
      </c>
      <c r="E43" s="74">
        <v>9015.31</v>
      </c>
      <c r="F43" s="67">
        <f t="shared" si="0"/>
        <v>104.83688303563605</v>
      </c>
      <c r="G43" s="30"/>
      <c r="H43" s="62"/>
      <c r="I43" s="31"/>
      <c r="J43" s="31"/>
      <c r="K43" s="32"/>
      <c r="L43" s="29"/>
    </row>
    <row r="44" spans="1:12" ht="31.5">
      <c r="A44" s="8"/>
      <c r="B44" s="12" t="s">
        <v>213</v>
      </c>
      <c r="C44" s="8" t="s">
        <v>91</v>
      </c>
      <c r="D44" s="74">
        <v>24893</v>
      </c>
      <c r="E44" s="75">
        <v>0</v>
      </c>
      <c r="F44" s="67"/>
      <c r="G44" s="30"/>
      <c r="H44" s="62"/>
      <c r="I44" s="34"/>
      <c r="J44" s="35"/>
      <c r="K44" s="32"/>
      <c r="L44" s="29"/>
    </row>
    <row r="45" spans="1:12" ht="15.75">
      <c r="A45" s="8"/>
      <c r="B45" s="12" t="s">
        <v>214</v>
      </c>
      <c r="C45" s="8" t="s">
        <v>91</v>
      </c>
      <c r="D45" s="74">
        <v>24893</v>
      </c>
      <c r="E45" s="75">
        <v>0</v>
      </c>
      <c r="F45" s="67"/>
      <c r="G45" s="30"/>
      <c r="H45" s="62"/>
      <c r="I45" s="34"/>
      <c r="J45" s="35"/>
      <c r="K45" s="32"/>
      <c r="L45" s="29"/>
    </row>
    <row r="46" spans="1:12" ht="15.75">
      <c r="A46" s="8"/>
      <c r="B46" s="12" t="s">
        <v>215</v>
      </c>
      <c r="C46" s="8" t="s">
        <v>91</v>
      </c>
      <c r="D46" s="74">
        <v>11770.06</v>
      </c>
      <c r="E46" s="74">
        <v>14595.45</v>
      </c>
      <c r="F46" s="67">
        <f>D46/E46*100</f>
        <v>80.64198089130517</v>
      </c>
      <c r="G46" s="30"/>
      <c r="H46" s="62"/>
      <c r="I46" s="31"/>
      <c r="J46" s="31"/>
      <c r="K46" s="32"/>
      <c r="L46" s="29"/>
    </row>
    <row r="47" spans="1:12" ht="15.75">
      <c r="A47" s="8"/>
      <c r="B47" s="12" t="s">
        <v>216</v>
      </c>
      <c r="C47" s="8" t="s">
        <v>217</v>
      </c>
      <c r="D47" s="74"/>
      <c r="E47" s="74"/>
      <c r="F47" s="67"/>
      <c r="G47" s="30"/>
      <c r="H47" s="62"/>
      <c r="I47" s="33"/>
      <c r="J47" s="33"/>
      <c r="K47" s="32"/>
      <c r="L47" s="29"/>
    </row>
    <row r="48" spans="1:12" ht="63">
      <c r="A48" s="8"/>
      <c r="B48" s="12" t="s">
        <v>218</v>
      </c>
      <c r="C48" s="8" t="s">
        <v>219</v>
      </c>
      <c r="D48" s="74">
        <v>40500</v>
      </c>
      <c r="E48" s="74">
        <v>45632</v>
      </c>
      <c r="F48" s="63">
        <f aca="true" t="shared" si="1" ref="F48:F54">D48/E48*100</f>
        <v>88.75350631136045</v>
      </c>
      <c r="G48" s="30"/>
      <c r="H48" s="62"/>
      <c r="I48" s="29"/>
      <c r="J48" s="29"/>
      <c r="K48" s="29"/>
      <c r="L48" s="29"/>
    </row>
    <row r="49" spans="1:8" ht="31.5">
      <c r="A49" s="8"/>
      <c r="B49" s="12" t="s">
        <v>220</v>
      </c>
      <c r="C49" s="8" t="s">
        <v>219</v>
      </c>
      <c r="D49" s="77">
        <v>11018</v>
      </c>
      <c r="E49" s="77">
        <v>8929</v>
      </c>
      <c r="F49" s="63">
        <f t="shared" si="1"/>
        <v>123.39567700750365</v>
      </c>
      <c r="G49" s="30"/>
      <c r="H49" s="62"/>
    </row>
    <row r="50" spans="1:8" ht="31.5">
      <c r="A50" s="8"/>
      <c r="B50" s="12" t="s">
        <v>221</v>
      </c>
      <c r="C50" s="8" t="s">
        <v>219</v>
      </c>
      <c r="D50" s="77">
        <v>51523</v>
      </c>
      <c r="E50" s="77">
        <v>54561</v>
      </c>
      <c r="F50" s="63">
        <f t="shared" si="1"/>
        <v>94.43192023606606</v>
      </c>
      <c r="G50" s="30"/>
      <c r="H50" s="62"/>
    </row>
    <row r="51" spans="1:8" ht="30.75" customHeight="1">
      <c r="A51" s="8"/>
      <c r="B51" s="12" t="s">
        <v>222</v>
      </c>
      <c r="C51" s="8" t="s">
        <v>91</v>
      </c>
      <c r="D51" s="77">
        <v>830</v>
      </c>
      <c r="E51" s="77">
        <v>812</v>
      </c>
      <c r="F51" s="63">
        <f t="shared" si="1"/>
        <v>102.21674876847291</v>
      </c>
      <c r="G51" s="30"/>
      <c r="H51" s="62"/>
    </row>
    <row r="52" spans="1:8" ht="31.5">
      <c r="A52" s="8"/>
      <c r="B52" s="12" t="s">
        <v>223</v>
      </c>
      <c r="C52" s="8" t="s">
        <v>91</v>
      </c>
      <c r="D52" s="65">
        <v>17894</v>
      </c>
      <c r="E52" s="65">
        <v>17385</v>
      </c>
      <c r="F52" s="63">
        <f t="shared" si="1"/>
        <v>102.92781133160771</v>
      </c>
      <c r="G52" s="30"/>
      <c r="H52" s="62"/>
    </row>
    <row r="53" spans="1:8" ht="31.5">
      <c r="A53" s="8"/>
      <c r="B53" s="12" t="s">
        <v>224</v>
      </c>
      <c r="C53" s="8" t="s">
        <v>91</v>
      </c>
      <c r="D53" s="65">
        <v>48</v>
      </c>
      <c r="E53" s="65">
        <v>162</v>
      </c>
      <c r="F53" s="63">
        <f t="shared" si="1"/>
        <v>29.629629629629626</v>
      </c>
      <c r="G53" s="30"/>
      <c r="H53" s="62"/>
    </row>
    <row r="54" spans="1:8" ht="15.75">
      <c r="A54" s="8"/>
      <c r="B54" s="12" t="s">
        <v>226</v>
      </c>
      <c r="C54" s="8" t="s">
        <v>225</v>
      </c>
      <c r="D54" s="65">
        <v>157.8</v>
      </c>
      <c r="E54" s="65">
        <v>166</v>
      </c>
      <c r="F54" s="63">
        <f t="shared" si="1"/>
        <v>95.06024096385542</v>
      </c>
      <c r="G54" s="30"/>
      <c r="H54" s="62"/>
    </row>
    <row r="55" spans="1:8" ht="15.75">
      <c r="A55" s="8"/>
      <c r="B55" s="13" t="s">
        <v>13</v>
      </c>
      <c r="C55" s="8"/>
      <c r="D55" s="56"/>
      <c r="E55" s="56"/>
      <c r="F55" s="56"/>
      <c r="G55" s="30"/>
      <c r="H55" s="62"/>
    </row>
    <row r="56" spans="1:8" ht="12.75" customHeight="1">
      <c r="A56" s="8" t="s">
        <v>116</v>
      </c>
      <c r="B56" s="12" t="s">
        <v>67</v>
      </c>
      <c r="C56" s="8" t="s">
        <v>48</v>
      </c>
      <c r="D56" s="80">
        <v>18</v>
      </c>
      <c r="E56" s="80">
        <v>17</v>
      </c>
      <c r="F56" s="67">
        <f>D56/E56*100</f>
        <v>105.88235294117648</v>
      </c>
      <c r="G56" s="30"/>
      <c r="H56" s="62"/>
    </row>
    <row r="57" spans="1:9" ht="12.75" customHeight="1">
      <c r="A57" s="8" t="s">
        <v>117</v>
      </c>
      <c r="B57" s="12" t="s">
        <v>68</v>
      </c>
      <c r="C57" s="8" t="s">
        <v>48</v>
      </c>
      <c r="D57" s="80">
        <v>340</v>
      </c>
      <c r="E57" s="80">
        <v>319</v>
      </c>
      <c r="F57" s="67">
        <f>D57/E57*100</f>
        <v>106.58307210031349</v>
      </c>
      <c r="G57" s="30"/>
      <c r="H57" s="62"/>
      <c r="I57" s="36"/>
    </row>
    <row r="58" spans="1:8" ht="12.75" customHeight="1">
      <c r="A58" s="8" t="s">
        <v>118</v>
      </c>
      <c r="B58" s="12" t="s">
        <v>90</v>
      </c>
      <c r="C58" s="8" t="s">
        <v>48</v>
      </c>
      <c r="D58" s="80">
        <v>20244</v>
      </c>
      <c r="E58" s="80">
        <v>20237</v>
      </c>
      <c r="F58" s="67">
        <f>D58/E58*100</f>
        <v>100.03459010722932</v>
      </c>
      <c r="G58" s="30"/>
      <c r="H58" s="62"/>
    </row>
    <row r="59" spans="1:8" ht="78.75">
      <c r="A59" s="8" t="s">
        <v>119</v>
      </c>
      <c r="B59" s="12" t="s">
        <v>191</v>
      </c>
      <c r="C59" s="8" t="s">
        <v>7</v>
      </c>
      <c r="D59" s="60">
        <f>D60+D61</f>
        <v>3656210</v>
      </c>
      <c r="E59" s="60">
        <f>E60+E61</f>
        <v>3089496.120038031</v>
      </c>
      <c r="F59" s="67">
        <f>D59/E59*100</f>
        <v>118.34324621048538</v>
      </c>
      <c r="G59" s="30"/>
      <c r="H59" s="62"/>
    </row>
    <row r="60" spans="1:8" ht="15.75">
      <c r="A60" s="8"/>
      <c r="B60" s="12" t="s">
        <v>227</v>
      </c>
      <c r="C60" s="8" t="s">
        <v>7</v>
      </c>
      <c r="D60" s="68">
        <v>2243623</v>
      </c>
      <c r="E60" s="60">
        <f>D60/F60*100</f>
        <v>1822601.9496344437</v>
      </c>
      <c r="F60" s="67">
        <v>123.1</v>
      </c>
      <c r="G60" s="30"/>
      <c r="H60" s="62"/>
    </row>
    <row r="61" spans="1:8" ht="15.75">
      <c r="A61" s="8"/>
      <c r="B61" s="12" t="s">
        <v>228</v>
      </c>
      <c r="C61" s="8" t="s">
        <v>7</v>
      </c>
      <c r="D61" s="68">
        <v>1412587</v>
      </c>
      <c r="E61" s="60">
        <f>D61/F61*100</f>
        <v>1266894.1704035874</v>
      </c>
      <c r="F61" s="67">
        <v>111.5</v>
      </c>
      <c r="G61" s="30"/>
      <c r="H61" s="62"/>
    </row>
    <row r="62" spans="1:8" ht="12.75" customHeight="1">
      <c r="A62" s="8" t="s">
        <v>120</v>
      </c>
      <c r="B62" s="12" t="s">
        <v>230</v>
      </c>
      <c r="C62" s="8" t="s">
        <v>15</v>
      </c>
      <c r="D62" s="60">
        <f>D64+D65+D66+D67+D68+D69+D70</f>
        <v>54.687999999999995</v>
      </c>
      <c r="E62" s="60">
        <f>E64+E65+E66+E67+E68+E69+E70</f>
        <v>54.385999999999996</v>
      </c>
      <c r="F62" s="67">
        <f>D62/E62*100</f>
        <v>100.55528996432905</v>
      </c>
      <c r="G62" s="30"/>
      <c r="H62" s="62"/>
    </row>
    <row r="63" spans="1:8" ht="15.75">
      <c r="A63" s="8"/>
      <c r="B63" s="12" t="s">
        <v>16</v>
      </c>
      <c r="C63" s="8"/>
      <c r="D63" s="60"/>
      <c r="E63" s="61"/>
      <c r="F63" s="67"/>
      <c r="G63" s="30"/>
      <c r="H63" s="62"/>
    </row>
    <row r="64" spans="1:8" ht="15.75">
      <c r="A64" s="8"/>
      <c r="B64" s="12" t="s">
        <v>88</v>
      </c>
      <c r="C64" s="8" t="s">
        <v>15</v>
      </c>
      <c r="D64" s="60">
        <v>34.803</v>
      </c>
      <c r="E64" s="67">
        <v>35.07</v>
      </c>
      <c r="F64" s="67">
        <f>D64/E64*100</f>
        <v>99.23866552609067</v>
      </c>
      <c r="G64" s="30"/>
      <c r="H64" s="62"/>
    </row>
    <row r="65" spans="1:8" ht="15.75">
      <c r="A65" s="8"/>
      <c r="B65" s="12" t="s">
        <v>25</v>
      </c>
      <c r="C65" s="8" t="s">
        <v>15</v>
      </c>
      <c r="D65" s="60">
        <v>2.06</v>
      </c>
      <c r="E65" s="60">
        <v>1.756</v>
      </c>
      <c r="F65" s="67">
        <f>D65/E65*100</f>
        <v>117.3120728929385</v>
      </c>
      <c r="G65" s="30"/>
      <c r="H65" s="62"/>
    </row>
    <row r="66" spans="1:8" ht="15.75">
      <c r="A66" s="8"/>
      <c r="B66" s="12" t="s">
        <v>26</v>
      </c>
      <c r="C66" s="8" t="s">
        <v>15</v>
      </c>
      <c r="D66" s="60">
        <v>6.308</v>
      </c>
      <c r="E66" s="60">
        <v>5.979</v>
      </c>
      <c r="F66" s="67">
        <f>D66/E66*100</f>
        <v>105.50259240675697</v>
      </c>
      <c r="G66" s="30"/>
      <c r="H66" s="62"/>
    </row>
    <row r="67" spans="1:8" ht="15.75">
      <c r="A67" s="5"/>
      <c r="B67" s="11" t="s">
        <v>17</v>
      </c>
      <c r="C67" s="6" t="s">
        <v>15</v>
      </c>
      <c r="D67" s="60">
        <v>3.568</v>
      </c>
      <c r="E67" s="60">
        <v>3.629</v>
      </c>
      <c r="F67" s="67">
        <f>D67/E67*100</f>
        <v>98.31909616974373</v>
      </c>
      <c r="G67" s="30"/>
      <c r="H67" s="62"/>
    </row>
    <row r="68" spans="1:8" ht="15.75">
      <c r="A68" s="5"/>
      <c r="B68" s="11" t="s">
        <v>231</v>
      </c>
      <c r="C68" s="6" t="s">
        <v>15</v>
      </c>
      <c r="D68" s="60">
        <v>1</v>
      </c>
      <c r="E68" s="60">
        <v>1</v>
      </c>
      <c r="F68" s="67">
        <f>D68/E68*100</f>
        <v>100</v>
      </c>
      <c r="G68" s="30"/>
      <c r="H68" s="62"/>
    </row>
    <row r="69" spans="1:8" ht="15.75">
      <c r="A69" s="5"/>
      <c r="B69" s="11" t="s">
        <v>232</v>
      </c>
      <c r="C69" s="6" t="s">
        <v>15</v>
      </c>
      <c r="D69" s="60"/>
      <c r="E69" s="60"/>
      <c r="F69" s="67"/>
      <c r="G69" s="30"/>
      <c r="H69" s="62"/>
    </row>
    <row r="70" spans="1:8" ht="15.75">
      <c r="A70" s="5"/>
      <c r="B70" s="11" t="s">
        <v>89</v>
      </c>
      <c r="C70" s="6" t="s">
        <v>15</v>
      </c>
      <c r="D70" s="60">
        <v>6.949</v>
      </c>
      <c r="E70" s="81">
        <v>6.952</v>
      </c>
      <c r="F70" s="67">
        <f>D70/E70*100</f>
        <v>99.95684695051783</v>
      </c>
      <c r="G70" s="30"/>
      <c r="H70" s="62"/>
    </row>
    <row r="71" spans="1:8" ht="29.25" customHeight="1">
      <c r="A71" s="5" t="s">
        <v>121</v>
      </c>
      <c r="B71" s="11" t="s">
        <v>233</v>
      </c>
      <c r="C71" s="7"/>
      <c r="D71" s="57"/>
      <c r="E71" s="57"/>
      <c r="F71" s="67"/>
      <c r="G71" s="30"/>
      <c r="H71" s="62"/>
    </row>
    <row r="72" spans="1:8" ht="15.75">
      <c r="A72" s="5"/>
      <c r="B72" s="11" t="s">
        <v>88</v>
      </c>
      <c r="C72" s="7" t="s">
        <v>91</v>
      </c>
      <c r="D72" s="60">
        <v>155071</v>
      </c>
      <c r="E72" s="60">
        <v>201866</v>
      </c>
      <c r="F72" s="67">
        <f aca="true" t="shared" si="2" ref="F72:F77">D72/E72*100</f>
        <v>76.81878077536584</v>
      </c>
      <c r="G72" s="30"/>
      <c r="H72" s="62"/>
    </row>
    <row r="73" spans="1:8" ht="15.75">
      <c r="A73" s="5"/>
      <c r="B73" s="11" t="s">
        <v>179</v>
      </c>
      <c r="C73" s="7" t="s">
        <v>91</v>
      </c>
      <c r="D73" s="60">
        <v>115992</v>
      </c>
      <c r="E73" s="60">
        <v>96998</v>
      </c>
      <c r="F73" s="67">
        <f t="shared" si="2"/>
        <v>119.58184704839275</v>
      </c>
      <c r="G73" s="30"/>
      <c r="H73" s="62"/>
    </row>
    <row r="74" spans="1:8" ht="15.75">
      <c r="A74" s="5"/>
      <c r="B74" s="11" t="s">
        <v>178</v>
      </c>
      <c r="C74" s="7" t="s">
        <v>91</v>
      </c>
      <c r="D74" s="60">
        <v>12409</v>
      </c>
      <c r="E74" s="60">
        <v>12337</v>
      </c>
      <c r="F74" s="67">
        <f t="shared" si="2"/>
        <v>100.58361027802545</v>
      </c>
      <c r="G74" s="30"/>
      <c r="H74" s="62"/>
    </row>
    <row r="75" spans="1:8" ht="15.75">
      <c r="A75" s="5"/>
      <c r="B75" s="11" t="s">
        <v>17</v>
      </c>
      <c r="C75" s="7" t="s">
        <v>91</v>
      </c>
      <c r="D75" s="60">
        <v>52350</v>
      </c>
      <c r="E75" s="60">
        <v>50916</v>
      </c>
      <c r="F75" s="67">
        <f t="shared" si="2"/>
        <v>102.81640348809805</v>
      </c>
      <c r="G75" s="30"/>
      <c r="H75" s="62"/>
    </row>
    <row r="76" spans="1:8" ht="15.75">
      <c r="A76" s="5"/>
      <c r="B76" s="11" t="s">
        <v>18</v>
      </c>
      <c r="C76" s="7" t="s">
        <v>91</v>
      </c>
      <c r="D76" s="60">
        <v>1197</v>
      </c>
      <c r="E76" s="60">
        <v>1260</v>
      </c>
      <c r="F76" s="67">
        <f t="shared" si="2"/>
        <v>95</v>
      </c>
      <c r="G76" s="30"/>
      <c r="H76" s="62"/>
    </row>
    <row r="77" spans="1:8" ht="15.75">
      <c r="A77" s="5"/>
      <c r="B77" s="11" t="s">
        <v>19</v>
      </c>
      <c r="C77" s="7" t="s">
        <v>91</v>
      </c>
      <c r="D77" s="60">
        <v>15829</v>
      </c>
      <c r="E77" s="60">
        <v>11348</v>
      </c>
      <c r="F77" s="67">
        <f t="shared" si="2"/>
        <v>139.4871342967924</v>
      </c>
      <c r="G77" s="30"/>
      <c r="H77" s="62"/>
    </row>
    <row r="78" spans="1:8" ht="15.75">
      <c r="A78" s="5"/>
      <c r="B78" s="11" t="s">
        <v>20</v>
      </c>
      <c r="C78" s="7" t="s">
        <v>91</v>
      </c>
      <c r="D78" s="60"/>
      <c r="E78" s="60"/>
      <c r="F78" s="67"/>
      <c r="G78" s="30"/>
      <c r="H78" s="62"/>
    </row>
    <row r="79" spans="1:12" ht="15.75">
      <c r="A79" s="5"/>
      <c r="B79" s="11" t="s">
        <v>180</v>
      </c>
      <c r="C79" s="7" t="s">
        <v>91</v>
      </c>
      <c r="D79" s="60">
        <v>2285</v>
      </c>
      <c r="E79" s="60">
        <f>D79/F79*100</f>
        <v>2165.8767772511846</v>
      </c>
      <c r="F79" s="67">
        <v>105.5</v>
      </c>
      <c r="G79" s="30"/>
      <c r="H79" s="62"/>
      <c r="I79" s="34"/>
      <c r="J79" s="35"/>
      <c r="K79" s="32"/>
      <c r="L79" s="29"/>
    </row>
    <row r="80" spans="1:12" ht="15.75">
      <c r="A80" s="5"/>
      <c r="B80" s="11" t="s">
        <v>21</v>
      </c>
      <c r="C80" s="7" t="s">
        <v>91</v>
      </c>
      <c r="D80" s="60">
        <v>26413</v>
      </c>
      <c r="E80" s="60">
        <f>D80/F80*100</f>
        <v>27513.541666666668</v>
      </c>
      <c r="F80" s="67">
        <v>96</v>
      </c>
      <c r="G80" s="30"/>
      <c r="H80" s="62"/>
      <c r="I80" s="34"/>
      <c r="J80" s="35"/>
      <c r="K80" s="32"/>
      <c r="L80" s="29"/>
    </row>
    <row r="81" spans="1:12" ht="15" customHeight="1">
      <c r="A81" s="5"/>
      <c r="B81" s="11" t="s">
        <v>22</v>
      </c>
      <c r="C81" s="7" t="s">
        <v>92</v>
      </c>
      <c r="D81" s="60">
        <v>16483</v>
      </c>
      <c r="E81" s="60">
        <f>D81/F81*100</f>
        <v>28866.900175131348</v>
      </c>
      <c r="F81" s="67">
        <v>57.1</v>
      </c>
      <c r="G81" s="30"/>
      <c r="H81" s="62"/>
      <c r="I81" s="34"/>
      <c r="J81" s="35"/>
      <c r="K81" s="32"/>
      <c r="L81" s="29"/>
    </row>
    <row r="82" spans="1:8" ht="31.5">
      <c r="A82" s="5" t="s">
        <v>122</v>
      </c>
      <c r="B82" s="11" t="s">
        <v>234</v>
      </c>
      <c r="C82" s="7"/>
      <c r="D82" s="57"/>
      <c r="E82" s="57"/>
      <c r="F82" s="67"/>
      <c r="G82" s="30"/>
      <c r="H82" s="62"/>
    </row>
    <row r="83" spans="1:8" ht="15.75">
      <c r="A83" s="5"/>
      <c r="B83" s="11" t="s">
        <v>23</v>
      </c>
      <c r="C83" s="7" t="s">
        <v>24</v>
      </c>
      <c r="D83" s="60">
        <v>60.7</v>
      </c>
      <c r="E83" s="60">
        <v>64.5</v>
      </c>
      <c r="F83" s="67">
        <f>D83/E83*100</f>
        <v>94.10852713178295</v>
      </c>
      <c r="G83" s="30"/>
      <c r="H83" s="62"/>
    </row>
    <row r="84" spans="1:8" ht="15.75">
      <c r="A84" s="5"/>
      <c r="B84" s="11" t="s">
        <v>25</v>
      </c>
      <c r="C84" s="7" t="s">
        <v>24</v>
      </c>
      <c r="D84" s="60">
        <v>688</v>
      </c>
      <c r="E84" s="60">
        <v>520</v>
      </c>
      <c r="F84" s="67">
        <f>D84/E84*100</f>
        <v>132.3076923076923</v>
      </c>
      <c r="G84" s="30"/>
      <c r="H84" s="62"/>
    </row>
    <row r="85" spans="1:8" ht="15.75">
      <c r="A85" s="5"/>
      <c r="B85" s="11" t="s">
        <v>26</v>
      </c>
      <c r="C85" s="7" t="s">
        <v>24</v>
      </c>
      <c r="D85" s="60">
        <v>26.8</v>
      </c>
      <c r="E85" s="60">
        <v>27.2</v>
      </c>
      <c r="F85" s="67">
        <f>D85/E85*100</f>
        <v>98.52941176470588</v>
      </c>
      <c r="G85" s="30"/>
      <c r="H85" s="62"/>
    </row>
    <row r="86" spans="1:8" ht="15.75">
      <c r="A86" s="5"/>
      <c r="B86" s="11" t="s">
        <v>17</v>
      </c>
      <c r="C86" s="7" t="s">
        <v>24</v>
      </c>
      <c r="D86" s="60">
        <v>147.6</v>
      </c>
      <c r="E86" s="60">
        <v>145</v>
      </c>
      <c r="F86" s="67">
        <f>D86/E86*100</f>
        <v>101.79310344827586</v>
      </c>
      <c r="G86" s="30"/>
      <c r="H86" s="62"/>
    </row>
    <row r="87" spans="1:8" ht="15.75">
      <c r="A87" s="5"/>
      <c r="B87" s="11" t="s">
        <v>19</v>
      </c>
      <c r="C87" s="7" t="s">
        <v>24</v>
      </c>
      <c r="D87" s="60">
        <v>161.2</v>
      </c>
      <c r="E87" s="60">
        <v>105.6</v>
      </c>
      <c r="F87" s="67">
        <f>D87/E87*100</f>
        <v>152.65151515151513</v>
      </c>
      <c r="G87" s="30"/>
      <c r="H87" s="62"/>
    </row>
    <row r="88" spans="1:8" ht="31.5">
      <c r="A88" s="5" t="s">
        <v>123</v>
      </c>
      <c r="B88" s="11" t="s">
        <v>235</v>
      </c>
      <c r="C88" s="7"/>
      <c r="D88" s="57"/>
      <c r="E88" s="57"/>
      <c r="F88" s="67"/>
      <c r="G88" s="30"/>
      <c r="H88" s="62"/>
    </row>
    <row r="89" spans="1:8" ht="15.75">
      <c r="A89" s="5"/>
      <c r="B89" s="11" t="s">
        <v>27</v>
      </c>
      <c r="C89" s="7" t="s">
        <v>28</v>
      </c>
      <c r="D89" s="57">
        <v>5267</v>
      </c>
      <c r="E89" s="80">
        <f>D89/F89*100</f>
        <v>5731.229597388465</v>
      </c>
      <c r="F89" s="67">
        <v>91.9</v>
      </c>
      <c r="G89" s="30"/>
      <c r="H89" s="62"/>
    </row>
    <row r="90" spans="1:8" ht="15.75">
      <c r="A90" s="5"/>
      <c r="B90" s="11" t="s">
        <v>29</v>
      </c>
      <c r="C90" s="7" t="s">
        <v>30</v>
      </c>
      <c r="D90" s="57">
        <v>201</v>
      </c>
      <c r="E90" s="80">
        <f>D90/F90*100</f>
        <v>208.93970893970894</v>
      </c>
      <c r="F90" s="67">
        <v>96.2</v>
      </c>
      <c r="G90" s="30"/>
      <c r="H90" s="62"/>
    </row>
    <row r="91" spans="1:8" ht="31.5">
      <c r="A91" s="5"/>
      <c r="B91" s="11" t="s">
        <v>31</v>
      </c>
      <c r="C91" s="7" t="s">
        <v>32</v>
      </c>
      <c r="D91" s="57">
        <v>722</v>
      </c>
      <c r="E91" s="80">
        <v>722</v>
      </c>
      <c r="F91" s="67">
        <f>D91/E91*100</f>
        <v>100</v>
      </c>
      <c r="G91" s="30"/>
      <c r="H91" s="62"/>
    </row>
    <row r="92" spans="1:8" ht="31.5">
      <c r="A92" s="5"/>
      <c r="B92" s="11" t="s">
        <v>33</v>
      </c>
      <c r="C92" s="7" t="s">
        <v>32</v>
      </c>
      <c r="D92" s="57"/>
      <c r="E92" s="57"/>
      <c r="F92" s="67"/>
      <c r="G92" s="30"/>
      <c r="H92" s="62"/>
    </row>
    <row r="93" spans="1:8" ht="31.5">
      <c r="A93" s="5" t="s">
        <v>124</v>
      </c>
      <c r="B93" s="11" t="s">
        <v>236</v>
      </c>
      <c r="C93" s="7"/>
      <c r="D93" s="57"/>
      <c r="E93" s="57"/>
      <c r="F93" s="67"/>
      <c r="G93" s="30"/>
      <c r="H93" s="62"/>
    </row>
    <row r="94" spans="1:8" ht="12.75" customHeight="1">
      <c r="A94" s="5"/>
      <c r="B94" s="11" t="s">
        <v>243</v>
      </c>
      <c r="C94" s="7" t="s">
        <v>93</v>
      </c>
      <c r="D94" s="57">
        <v>12167</v>
      </c>
      <c r="E94" s="80">
        <f>D94/F94*100</f>
        <v>12191.382765531063</v>
      </c>
      <c r="F94" s="67">
        <v>99.8</v>
      </c>
      <c r="G94" s="30"/>
      <c r="H94" s="62"/>
    </row>
    <row r="95" spans="1:8" ht="13.5" customHeight="1">
      <c r="A95" s="5"/>
      <c r="B95" s="11" t="s">
        <v>34</v>
      </c>
      <c r="C95" s="7" t="s">
        <v>93</v>
      </c>
      <c r="D95" s="57"/>
      <c r="E95" s="80"/>
      <c r="F95" s="67"/>
      <c r="G95" s="30"/>
      <c r="H95" s="62"/>
    </row>
    <row r="96" spans="1:8" ht="12" customHeight="1">
      <c r="A96" s="5"/>
      <c r="B96" s="11" t="s">
        <v>35</v>
      </c>
      <c r="C96" s="7" t="s">
        <v>93</v>
      </c>
      <c r="D96" s="57"/>
      <c r="E96" s="80"/>
      <c r="F96" s="67"/>
      <c r="G96" s="30"/>
      <c r="H96" s="62"/>
    </row>
    <row r="97" spans="1:8" ht="12" customHeight="1">
      <c r="A97" s="5"/>
      <c r="B97" s="11" t="s">
        <v>36</v>
      </c>
      <c r="C97" s="7" t="s">
        <v>93</v>
      </c>
      <c r="D97" s="57">
        <v>171</v>
      </c>
      <c r="E97" s="80">
        <f>D97/F97*100</f>
        <v>254.46428571428572</v>
      </c>
      <c r="F97" s="67">
        <v>67.2</v>
      </c>
      <c r="G97" s="30"/>
      <c r="H97" s="62"/>
    </row>
    <row r="98" spans="1:8" ht="15.75" customHeight="1">
      <c r="A98" s="5"/>
      <c r="B98" s="10" t="s">
        <v>38</v>
      </c>
      <c r="C98" s="7"/>
      <c r="D98" s="56"/>
      <c r="E98" s="56"/>
      <c r="F98" s="56"/>
      <c r="G98" s="30"/>
      <c r="H98" s="62"/>
    </row>
    <row r="99" spans="1:8" ht="15.75">
      <c r="A99" s="5" t="s">
        <v>125</v>
      </c>
      <c r="B99" s="11" t="s">
        <v>69</v>
      </c>
      <c r="C99" s="7" t="s">
        <v>48</v>
      </c>
      <c r="D99" s="56">
        <v>25</v>
      </c>
      <c r="E99" s="56">
        <v>38</v>
      </c>
      <c r="F99" s="61">
        <f>D99*100/E99</f>
        <v>65.78947368421052</v>
      </c>
      <c r="G99" s="30"/>
      <c r="H99" s="62"/>
    </row>
    <row r="100" spans="1:8" ht="15.75">
      <c r="A100" s="5"/>
      <c r="B100" s="11" t="s">
        <v>130</v>
      </c>
      <c r="C100" s="7" t="s">
        <v>48</v>
      </c>
      <c r="D100" s="56">
        <v>2</v>
      </c>
      <c r="E100" s="56">
        <v>2</v>
      </c>
      <c r="F100" s="56">
        <f>D100*100/E100</f>
        <v>100</v>
      </c>
      <c r="G100" s="30"/>
      <c r="H100" s="62"/>
    </row>
    <row r="101" spans="1:8" ht="63">
      <c r="A101" s="5" t="s">
        <v>126</v>
      </c>
      <c r="B101" s="11" t="s">
        <v>189</v>
      </c>
      <c r="C101" s="7" t="s">
        <v>7</v>
      </c>
      <c r="D101" s="65">
        <v>19032</v>
      </c>
      <c r="E101" s="65">
        <v>1620239</v>
      </c>
      <c r="F101" s="61">
        <f>D101*100/E101</f>
        <v>1.174641518936404</v>
      </c>
      <c r="G101" s="30"/>
      <c r="H101" s="62"/>
    </row>
    <row r="102" spans="1:8" ht="31.5">
      <c r="A102" s="5"/>
      <c r="B102" s="11" t="s">
        <v>14</v>
      </c>
      <c r="C102" s="7" t="s">
        <v>5</v>
      </c>
      <c r="D102" s="57"/>
      <c r="E102" s="57"/>
      <c r="F102" s="58" t="s">
        <v>6</v>
      </c>
      <c r="G102" s="30"/>
      <c r="H102" s="62"/>
    </row>
    <row r="103" spans="1:8" ht="13.5" customHeight="1">
      <c r="A103" s="5" t="s">
        <v>127</v>
      </c>
      <c r="B103" s="11" t="s">
        <v>94</v>
      </c>
      <c r="C103" s="7" t="s">
        <v>9</v>
      </c>
      <c r="D103" s="78">
        <v>30.021</v>
      </c>
      <c r="E103" s="79">
        <f>D103/F103*100</f>
        <v>35.44391971664699</v>
      </c>
      <c r="F103" s="78">
        <v>84.7</v>
      </c>
      <c r="G103" s="30"/>
      <c r="H103" s="62"/>
    </row>
    <row r="104" spans="1:8" ht="15.75">
      <c r="A104" s="5"/>
      <c r="B104" s="11" t="s">
        <v>39</v>
      </c>
      <c r="C104" s="7" t="s">
        <v>9</v>
      </c>
      <c r="D104" s="78">
        <v>29.602</v>
      </c>
      <c r="E104" s="79">
        <f>D104*100/F104</f>
        <v>34.5011655011655</v>
      </c>
      <c r="F104" s="78">
        <v>85.8</v>
      </c>
      <c r="G104" s="30"/>
      <c r="H104" s="62"/>
    </row>
    <row r="105" spans="1:8" ht="15" customHeight="1">
      <c r="A105" s="5"/>
      <c r="B105" s="10" t="s">
        <v>40</v>
      </c>
      <c r="C105" s="7"/>
      <c r="D105" s="56"/>
      <c r="E105" s="59"/>
      <c r="F105" s="56"/>
      <c r="G105" s="30"/>
      <c r="H105" s="62"/>
    </row>
    <row r="106" spans="1:8" ht="31.5">
      <c r="A106" s="5" t="s">
        <v>128</v>
      </c>
      <c r="B106" s="11" t="s">
        <v>132</v>
      </c>
      <c r="C106" s="7" t="s">
        <v>48</v>
      </c>
      <c r="D106" s="69">
        <v>77</v>
      </c>
      <c r="E106" s="56">
        <v>77</v>
      </c>
      <c r="F106" s="70">
        <f>D106*100/E106</f>
        <v>100</v>
      </c>
      <c r="G106" s="30"/>
      <c r="H106" s="62"/>
    </row>
    <row r="107" spans="1:8" ht="12.75" customHeight="1">
      <c r="A107" s="5"/>
      <c r="B107" s="11" t="s">
        <v>133</v>
      </c>
      <c r="C107" s="7" t="s">
        <v>48</v>
      </c>
      <c r="D107" s="69">
        <v>9</v>
      </c>
      <c r="E107" s="56">
        <v>9</v>
      </c>
      <c r="F107" s="56">
        <f>D107*100/E107</f>
        <v>100</v>
      </c>
      <c r="G107" s="30"/>
      <c r="H107" s="62"/>
    </row>
    <row r="108" spans="1:8" ht="15.75">
      <c r="A108" s="5"/>
      <c r="B108" s="11" t="s">
        <v>134</v>
      </c>
      <c r="C108" s="7"/>
      <c r="D108" s="69"/>
      <c r="E108" s="56"/>
      <c r="F108" s="56"/>
      <c r="G108" s="30"/>
      <c r="H108" s="62"/>
    </row>
    <row r="109" spans="1:8" ht="15.75">
      <c r="A109" s="5"/>
      <c r="B109" s="11" t="s">
        <v>58</v>
      </c>
      <c r="C109" s="7" t="s">
        <v>48</v>
      </c>
      <c r="D109" s="69">
        <v>3</v>
      </c>
      <c r="E109" s="56">
        <v>3</v>
      </c>
      <c r="F109" s="56">
        <f>D109*100/E109</f>
        <v>100</v>
      </c>
      <c r="G109" s="30"/>
      <c r="H109" s="62"/>
    </row>
    <row r="110" spans="1:8" ht="12.75" customHeight="1">
      <c r="A110" s="5"/>
      <c r="B110" s="11" t="s">
        <v>57</v>
      </c>
      <c r="C110" s="7" t="s">
        <v>48</v>
      </c>
      <c r="D110" s="69">
        <v>2</v>
      </c>
      <c r="E110" s="56">
        <v>2</v>
      </c>
      <c r="F110" s="56">
        <f>D110*100/E110</f>
        <v>100</v>
      </c>
      <c r="G110" s="30"/>
      <c r="H110" s="62"/>
    </row>
    <row r="111" spans="1:8" ht="15.75">
      <c r="A111" s="5"/>
      <c r="B111" s="11" t="s">
        <v>59</v>
      </c>
      <c r="C111" s="7" t="s">
        <v>48</v>
      </c>
      <c r="D111" s="69"/>
      <c r="E111" s="56"/>
      <c r="F111" s="56"/>
      <c r="G111" s="30"/>
      <c r="H111" s="62"/>
    </row>
    <row r="112" spans="1:8" ht="15.75">
      <c r="A112" s="5"/>
      <c r="B112" s="11" t="s">
        <v>187</v>
      </c>
      <c r="C112" s="7" t="s">
        <v>48</v>
      </c>
      <c r="D112" s="69"/>
      <c r="E112" s="56"/>
      <c r="F112" s="56"/>
      <c r="G112" s="30"/>
      <c r="H112" s="62"/>
    </row>
    <row r="113" spans="1:8" ht="15.75">
      <c r="A113" s="5"/>
      <c r="B113" s="11" t="s">
        <v>188</v>
      </c>
      <c r="C113" s="7" t="s">
        <v>48</v>
      </c>
      <c r="D113" s="69"/>
      <c r="E113" s="56"/>
      <c r="F113" s="56"/>
      <c r="G113" s="30"/>
      <c r="H113" s="62"/>
    </row>
    <row r="114" spans="1:8" ht="31.5">
      <c r="A114" s="5"/>
      <c r="B114" s="11" t="s">
        <v>135</v>
      </c>
      <c r="C114" s="7" t="s">
        <v>48</v>
      </c>
      <c r="D114" s="69">
        <v>2</v>
      </c>
      <c r="E114" s="56">
        <v>3</v>
      </c>
      <c r="F114" s="71">
        <f>D114*100/E114</f>
        <v>66.66666666666667</v>
      </c>
      <c r="G114" s="30"/>
      <c r="H114" s="62"/>
    </row>
    <row r="115" spans="1:8" ht="33" customHeight="1">
      <c r="A115" s="5" t="s">
        <v>129</v>
      </c>
      <c r="B115" s="11" t="s">
        <v>85</v>
      </c>
      <c r="C115" s="7" t="s">
        <v>12</v>
      </c>
      <c r="D115" s="69">
        <v>693</v>
      </c>
      <c r="E115" s="69">
        <f>D115*100/F115</f>
        <v>741.9700214132762</v>
      </c>
      <c r="F115" s="70">
        <v>93.4</v>
      </c>
      <c r="G115" s="30"/>
      <c r="H115" s="62"/>
    </row>
    <row r="116" spans="1:8" ht="15.75">
      <c r="A116" s="5"/>
      <c r="B116" s="11" t="s">
        <v>41</v>
      </c>
      <c r="C116" s="7" t="s">
        <v>12</v>
      </c>
      <c r="D116" s="69">
        <f>D115</f>
        <v>693</v>
      </c>
      <c r="E116" s="69">
        <f>D116*100/F116</f>
        <v>741.9700214132762</v>
      </c>
      <c r="F116" s="70">
        <v>93.4</v>
      </c>
      <c r="G116" s="30"/>
      <c r="H116" s="62"/>
    </row>
    <row r="117" spans="1:8" ht="15.75">
      <c r="A117" s="5" t="s">
        <v>131</v>
      </c>
      <c r="B117" s="11" t="s">
        <v>70</v>
      </c>
      <c r="C117" s="7" t="s">
        <v>42</v>
      </c>
      <c r="D117" s="69">
        <v>33311</v>
      </c>
      <c r="E117" s="69">
        <f>D117*100/F117</f>
        <v>28205.757832345473</v>
      </c>
      <c r="F117" s="70">
        <v>118.1</v>
      </c>
      <c r="G117" s="30"/>
      <c r="H117" s="62"/>
    </row>
    <row r="118" spans="1:8" ht="15.75">
      <c r="A118" s="5"/>
      <c r="B118" s="11" t="s">
        <v>43</v>
      </c>
      <c r="C118" s="7" t="s">
        <v>42</v>
      </c>
      <c r="D118" s="72">
        <f>D117</f>
        <v>33311</v>
      </c>
      <c r="E118" s="69">
        <f>E117</f>
        <v>28205.757832345473</v>
      </c>
      <c r="F118" s="70">
        <v>118.1</v>
      </c>
      <c r="G118" s="30"/>
      <c r="H118" s="62"/>
    </row>
    <row r="119" spans="1:8" ht="33.75" customHeight="1">
      <c r="A119" s="5" t="s">
        <v>136</v>
      </c>
      <c r="B119" s="11" t="s">
        <v>86</v>
      </c>
      <c r="C119" s="7" t="s">
        <v>4</v>
      </c>
      <c r="D119" s="72">
        <v>3174</v>
      </c>
      <c r="E119" s="69" t="s">
        <v>6</v>
      </c>
      <c r="F119" s="70"/>
      <c r="G119" s="30"/>
      <c r="H119" s="62"/>
    </row>
    <row r="120" spans="1:8" ht="15.75">
      <c r="A120" s="5"/>
      <c r="B120" s="11" t="s">
        <v>71</v>
      </c>
      <c r="C120" s="7" t="s">
        <v>4</v>
      </c>
      <c r="D120" s="72">
        <f>D119</f>
        <v>3174</v>
      </c>
      <c r="E120" s="69" t="str">
        <f>E119</f>
        <v>х</v>
      </c>
      <c r="F120" s="70"/>
      <c r="G120" s="30"/>
      <c r="H120" s="62"/>
    </row>
    <row r="121" spans="1:8" ht="31.5">
      <c r="A121" s="5" t="s">
        <v>137</v>
      </c>
      <c r="B121" s="11" t="s">
        <v>44</v>
      </c>
      <c r="C121" s="7" t="s">
        <v>45</v>
      </c>
      <c r="D121" s="69">
        <v>31243</v>
      </c>
      <c r="E121" s="69" t="s">
        <v>6</v>
      </c>
      <c r="F121" s="70"/>
      <c r="G121" s="30"/>
      <c r="H121" s="62"/>
    </row>
    <row r="122" spans="1:8" ht="31.5">
      <c r="A122" s="5"/>
      <c r="B122" s="11" t="s">
        <v>72</v>
      </c>
      <c r="C122" s="7" t="s">
        <v>45</v>
      </c>
      <c r="D122" s="72">
        <f>D121</f>
        <v>31243</v>
      </c>
      <c r="E122" s="72" t="str">
        <f>E121</f>
        <v>х</v>
      </c>
      <c r="F122" s="70"/>
      <c r="G122" s="30"/>
      <c r="H122" s="62"/>
    </row>
    <row r="123" spans="1:8" ht="63">
      <c r="A123" s="5" t="s">
        <v>138</v>
      </c>
      <c r="B123" s="11" t="s">
        <v>194</v>
      </c>
      <c r="C123" s="7" t="s">
        <v>7</v>
      </c>
      <c r="D123" s="72">
        <f>1579402-118247</f>
        <v>1461155</v>
      </c>
      <c r="E123" s="69">
        <v>730434</v>
      </c>
      <c r="F123" s="70">
        <f>D123*100/E123</f>
        <v>200.03929170876492</v>
      </c>
      <c r="G123" s="30"/>
      <c r="H123" s="62"/>
    </row>
    <row r="124" spans="1:8" ht="15.75">
      <c r="A124" s="5" t="s">
        <v>139</v>
      </c>
      <c r="B124" s="11" t="s">
        <v>101</v>
      </c>
      <c r="C124" s="7" t="s">
        <v>48</v>
      </c>
      <c r="D124" s="72">
        <v>3</v>
      </c>
      <c r="E124" s="72">
        <v>3</v>
      </c>
      <c r="F124" s="70">
        <f>D124*100/E124</f>
        <v>100</v>
      </c>
      <c r="G124" s="30"/>
      <c r="H124" s="62"/>
    </row>
    <row r="125" spans="1:8" ht="15.75">
      <c r="A125" s="5"/>
      <c r="B125" s="11" t="s">
        <v>130</v>
      </c>
      <c r="C125" s="7" t="s">
        <v>48</v>
      </c>
      <c r="D125" s="69">
        <v>2</v>
      </c>
      <c r="E125" s="72">
        <v>2</v>
      </c>
      <c r="F125" s="70">
        <f>D125*100/E125</f>
        <v>100</v>
      </c>
      <c r="G125" s="30"/>
      <c r="H125" s="62"/>
    </row>
    <row r="126" spans="1:8" ht="63">
      <c r="A126" s="5" t="s">
        <v>140</v>
      </c>
      <c r="B126" s="11" t="s">
        <v>195</v>
      </c>
      <c r="C126" s="7" t="s">
        <v>7</v>
      </c>
      <c r="D126" s="72">
        <v>118247</v>
      </c>
      <c r="E126" s="69">
        <v>120537</v>
      </c>
      <c r="F126" s="70">
        <f>D126*100/E126</f>
        <v>98.10016841301841</v>
      </c>
      <c r="G126" s="30"/>
      <c r="H126" s="62"/>
    </row>
    <row r="127" spans="1:8" ht="15" customHeight="1">
      <c r="A127" s="5"/>
      <c r="B127" s="10" t="s">
        <v>10</v>
      </c>
      <c r="C127" s="6"/>
      <c r="D127" s="57"/>
      <c r="E127" s="57"/>
      <c r="F127" s="60"/>
      <c r="G127" s="30"/>
      <c r="H127" s="62"/>
    </row>
    <row r="128" spans="1:8" ht="12.75" customHeight="1">
      <c r="A128" s="5" t="s">
        <v>141</v>
      </c>
      <c r="B128" s="11" t="s">
        <v>74</v>
      </c>
      <c r="C128" s="6" t="s">
        <v>48</v>
      </c>
      <c r="D128" s="57">
        <v>1345</v>
      </c>
      <c r="E128" s="57">
        <v>1325</v>
      </c>
      <c r="F128" s="60">
        <f>D128*100/E128</f>
        <v>101.50943396226415</v>
      </c>
      <c r="G128" s="30"/>
      <c r="H128" s="62"/>
    </row>
    <row r="129" spans="1:8" ht="15.75">
      <c r="A129" s="5"/>
      <c r="B129" s="11" t="s">
        <v>130</v>
      </c>
      <c r="C129" s="6" t="s">
        <v>48</v>
      </c>
      <c r="D129" s="57"/>
      <c r="E129" s="57"/>
      <c r="F129" s="60"/>
      <c r="G129" s="30"/>
      <c r="H129" s="62"/>
    </row>
    <row r="130" spans="1:8" ht="31.5">
      <c r="A130" s="5" t="s">
        <v>142</v>
      </c>
      <c r="B130" s="11" t="s">
        <v>95</v>
      </c>
      <c r="C130" s="6" t="s">
        <v>7</v>
      </c>
      <c r="D130" s="57">
        <v>4260849</v>
      </c>
      <c r="E130" s="57">
        <v>4256592</v>
      </c>
      <c r="F130" s="60">
        <f>D130*100/E130</f>
        <v>100.1000095851329</v>
      </c>
      <c r="G130" s="30"/>
      <c r="H130" s="62"/>
    </row>
    <row r="131" spans="1:8" ht="31.5">
      <c r="A131" s="5"/>
      <c r="B131" s="11" t="s">
        <v>11</v>
      </c>
      <c r="C131" s="6" t="s">
        <v>5</v>
      </c>
      <c r="D131" s="57"/>
      <c r="E131" s="57"/>
      <c r="F131" s="60"/>
      <c r="G131" s="30"/>
      <c r="H131" s="62"/>
    </row>
    <row r="132" spans="1:8" ht="31.5">
      <c r="A132" s="5" t="s">
        <v>143</v>
      </c>
      <c r="B132" s="11" t="s">
        <v>73</v>
      </c>
      <c r="C132" s="6" t="s">
        <v>48</v>
      </c>
      <c r="D132" s="57">
        <v>110</v>
      </c>
      <c r="E132" s="57">
        <v>105</v>
      </c>
      <c r="F132" s="60">
        <f>D132*100/E132</f>
        <v>104.76190476190476</v>
      </c>
      <c r="G132" s="30"/>
      <c r="H132" s="62"/>
    </row>
    <row r="133" spans="1:8" ht="15.75">
      <c r="A133" s="5"/>
      <c r="B133" s="11" t="s">
        <v>130</v>
      </c>
      <c r="C133" s="6" t="s">
        <v>48</v>
      </c>
      <c r="D133" s="57"/>
      <c r="E133" s="57"/>
      <c r="F133" s="60"/>
      <c r="G133" s="30"/>
      <c r="H133" s="62"/>
    </row>
    <row r="134" spans="1:8" ht="31.5">
      <c r="A134" s="5" t="s">
        <v>144</v>
      </c>
      <c r="B134" s="11" t="s">
        <v>96</v>
      </c>
      <c r="C134" s="6" t="s">
        <v>7</v>
      </c>
      <c r="D134" s="57">
        <v>55258</v>
      </c>
      <c r="E134" s="57">
        <v>52727</v>
      </c>
      <c r="F134" s="60">
        <f>D134*100/E134</f>
        <v>104.80019724239953</v>
      </c>
      <c r="G134" s="30"/>
      <c r="H134" s="62"/>
    </row>
    <row r="135" spans="1:8" ht="31.5">
      <c r="A135" s="5"/>
      <c r="B135" s="11" t="s">
        <v>11</v>
      </c>
      <c r="C135" s="6" t="s">
        <v>5</v>
      </c>
      <c r="D135" s="57"/>
      <c r="E135" s="57"/>
      <c r="F135" s="60"/>
      <c r="G135" s="30"/>
      <c r="H135" s="62"/>
    </row>
    <row r="136" spans="1:8" ht="31.5">
      <c r="A136" s="5" t="s">
        <v>145</v>
      </c>
      <c r="B136" s="11" t="s">
        <v>97</v>
      </c>
      <c r="C136" s="6" t="s">
        <v>7</v>
      </c>
      <c r="D136" s="57">
        <v>1002270</v>
      </c>
      <c r="E136" s="80">
        <v>987458.13</v>
      </c>
      <c r="F136" s="60">
        <f>D136*100/E136</f>
        <v>101.49999980252328</v>
      </c>
      <c r="G136" s="30"/>
      <c r="H136" s="62"/>
    </row>
    <row r="137" spans="1:8" ht="31.5">
      <c r="A137" s="5"/>
      <c r="B137" s="11" t="s">
        <v>11</v>
      </c>
      <c r="C137" s="6" t="s">
        <v>5</v>
      </c>
      <c r="D137" s="57"/>
      <c r="E137" s="57"/>
      <c r="F137" s="60"/>
      <c r="G137" s="30"/>
      <c r="H137" s="62"/>
    </row>
    <row r="138" spans="1:8" ht="15" customHeight="1">
      <c r="A138" s="5"/>
      <c r="B138" s="10" t="s">
        <v>55</v>
      </c>
      <c r="C138" s="7"/>
      <c r="D138" s="56"/>
      <c r="E138" s="56"/>
      <c r="F138" s="60"/>
      <c r="G138" s="30"/>
      <c r="H138" s="62"/>
    </row>
    <row r="139" spans="1:8" ht="15.75">
      <c r="A139" s="9" t="s">
        <v>146</v>
      </c>
      <c r="B139" s="11" t="s">
        <v>46</v>
      </c>
      <c r="C139" s="7" t="s">
        <v>30</v>
      </c>
      <c r="D139" s="57">
        <v>1</v>
      </c>
      <c r="E139" s="57">
        <v>1</v>
      </c>
      <c r="F139" s="60">
        <f>D139*100/E139</f>
        <v>100</v>
      </c>
      <c r="G139" s="30"/>
      <c r="H139" s="62"/>
    </row>
    <row r="140" spans="1:8" ht="15.75">
      <c r="A140" s="9" t="s">
        <v>147</v>
      </c>
      <c r="B140" s="11" t="s">
        <v>47</v>
      </c>
      <c r="C140" s="7" t="s">
        <v>48</v>
      </c>
      <c r="D140" s="57">
        <v>120</v>
      </c>
      <c r="E140" s="57">
        <v>120</v>
      </c>
      <c r="F140" s="60">
        <f>D140*100/E140</f>
        <v>100</v>
      </c>
      <c r="G140" s="30"/>
      <c r="H140" s="62"/>
    </row>
    <row r="141" spans="1:8" ht="15.75">
      <c r="A141" s="9" t="s">
        <v>148</v>
      </c>
      <c r="B141" s="11" t="s">
        <v>49</v>
      </c>
      <c r="C141" s="7" t="s">
        <v>5</v>
      </c>
      <c r="D141" s="57">
        <v>10.9</v>
      </c>
      <c r="E141" s="57">
        <v>15.4</v>
      </c>
      <c r="F141" s="60">
        <f>D141*100/E141</f>
        <v>70.77922077922078</v>
      </c>
      <c r="G141" s="30"/>
      <c r="H141" s="62"/>
    </row>
    <row r="142" spans="1:8" ht="15.75">
      <c r="A142" s="9" t="s">
        <v>149</v>
      </c>
      <c r="B142" s="11" t="s">
        <v>50</v>
      </c>
      <c r="C142" s="7" t="s">
        <v>51</v>
      </c>
      <c r="D142" s="57">
        <v>817</v>
      </c>
      <c r="E142" s="57">
        <v>753</v>
      </c>
      <c r="F142" s="60">
        <f>D142*100/E142</f>
        <v>108.49933598937584</v>
      </c>
      <c r="G142" s="30"/>
      <c r="H142" s="62"/>
    </row>
    <row r="143" spans="1:8" ht="63">
      <c r="A143" s="9" t="s">
        <v>150</v>
      </c>
      <c r="B143" s="11" t="s">
        <v>193</v>
      </c>
      <c r="C143" s="7" t="s">
        <v>7</v>
      </c>
      <c r="D143" s="57">
        <v>5069</v>
      </c>
      <c r="E143" s="57">
        <v>5986</v>
      </c>
      <c r="F143" s="60">
        <f>D143*100/E143</f>
        <v>84.68092215168727</v>
      </c>
      <c r="G143" s="30"/>
      <c r="H143" s="62"/>
    </row>
    <row r="144" spans="1:8" ht="15.75">
      <c r="A144" s="9"/>
      <c r="B144" s="11" t="s">
        <v>16</v>
      </c>
      <c r="C144" s="7"/>
      <c r="D144" s="57"/>
      <c r="E144" s="57"/>
      <c r="F144" s="60"/>
      <c r="G144" s="30"/>
      <c r="H144" s="62"/>
    </row>
    <row r="145" spans="1:8" ht="15.75">
      <c r="A145" s="9"/>
      <c r="B145" s="11" t="s">
        <v>183</v>
      </c>
      <c r="C145" s="7" t="s">
        <v>7</v>
      </c>
      <c r="D145" s="57">
        <v>5069</v>
      </c>
      <c r="E145" s="57">
        <v>5986</v>
      </c>
      <c r="F145" s="60">
        <f>D145*100/E145</f>
        <v>84.68092215168727</v>
      </c>
      <c r="G145" s="30"/>
      <c r="H145" s="62"/>
    </row>
    <row r="146" spans="1:8" ht="15.75">
      <c r="A146" s="9"/>
      <c r="B146" s="11" t="s">
        <v>184</v>
      </c>
      <c r="C146" s="7" t="s">
        <v>7</v>
      </c>
      <c r="D146" s="57"/>
      <c r="E146" s="57"/>
      <c r="F146" s="60"/>
      <c r="G146" s="30"/>
      <c r="H146" s="62"/>
    </row>
    <row r="147" spans="1:8" ht="15.75">
      <c r="A147" s="9"/>
      <c r="B147" s="11" t="s">
        <v>185</v>
      </c>
      <c r="C147" s="7" t="s">
        <v>7</v>
      </c>
      <c r="D147" s="57"/>
      <c r="E147" s="57"/>
      <c r="F147" s="60"/>
      <c r="G147" s="30"/>
      <c r="H147" s="62"/>
    </row>
    <row r="148" spans="1:8" ht="15.75">
      <c r="A148" s="9"/>
      <c r="B148" s="11" t="s">
        <v>186</v>
      </c>
      <c r="C148" s="7" t="s">
        <v>7</v>
      </c>
      <c r="D148" s="57"/>
      <c r="E148" s="57"/>
      <c r="F148" s="60"/>
      <c r="G148" s="30"/>
      <c r="H148" s="62"/>
    </row>
    <row r="149" spans="1:8" ht="15.75">
      <c r="A149" s="9" t="s">
        <v>151</v>
      </c>
      <c r="B149" s="11" t="s">
        <v>52</v>
      </c>
      <c r="C149" s="7" t="s">
        <v>53</v>
      </c>
      <c r="D149" s="57">
        <v>1389</v>
      </c>
      <c r="E149" s="57">
        <v>1617</v>
      </c>
      <c r="F149" s="60">
        <f>D149*100/E149</f>
        <v>85.89981447124305</v>
      </c>
      <c r="G149" s="30"/>
      <c r="H149" s="62"/>
    </row>
    <row r="150" spans="1:8" ht="15.75">
      <c r="A150" s="9"/>
      <c r="B150" s="11" t="s">
        <v>154</v>
      </c>
      <c r="C150" s="7" t="s">
        <v>53</v>
      </c>
      <c r="D150" s="57">
        <v>1389</v>
      </c>
      <c r="E150" s="57">
        <v>1617</v>
      </c>
      <c r="F150" s="60">
        <f>D150*100/E150</f>
        <v>85.89981447124305</v>
      </c>
      <c r="G150" s="30"/>
      <c r="H150" s="62"/>
    </row>
    <row r="151" spans="1:8" ht="15" customHeight="1">
      <c r="A151" s="5"/>
      <c r="B151" s="10" t="s">
        <v>37</v>
      </c>
      <c r="C151" s="7"/>
      <c r="D151" s="57"/>
      <c r="E151" s="57"/>
      <c r="F151" s="60"/>
      <c r="G151" s="30"/>
      <c r="H151" s="62"/>
    </row>
    <row r="152" spans="1:8" ht="47.25">
      <c r="A152" s="5" t="s">
        <v>152</v>
      </c>
      <c r="B152" s="11" t="s">
        <v>239</v>
      </c>
      <c r="C152" s="56" t="s">
        <v>7</v>
      </c>
      <c r="D152" s="57">
        <v>1459836</v>
      </c>
      <c r="E152" s="57">
        <v>1424230</v>
      </c>
      <c r="F152" s="60">
        <f>D152*100/E152</f>
        <v>102.50001755334462</v>
      </c>
      <c r="G152" s="30"/>
      <c r="H152" s="62"/>
    </row>
    <row r="153" spans="1:8" ht="31.5">
      <c r="A153" s="5"/>
      <c r="B153" s="11" t="s">
        <v>14</v>
      </c>
      <c r="C153" s="7" t="s">
        <v>5</v>
      </c>
      <c r="D153" s="57"/>
      <c r="E153" s="57"/>
      <c r="F153" s="60"/>
      <c r="G153" s="30"/>
      <c r="H153" s="62"/>
    </row>
    <row r="154" spans="1:8" ht="15.75">
      <c r="A154" s="5"/>
      <c r="B154" s="11" t="s">
        <v>158</v>
      </c>
      <c r="C154" s="7"/>
      <c r="D154" s="57"/>
      <c r="E154" s="57"/>
      <c r="F154" s="60"/>
      <c r="G154" s="30"/>
      <c r="H154" s="62"/>
    </row>
    <row r="155" spans="1:8" ht="15.75">
      <c r="A155" s="5"/>
      <c r="B155" s="14" t="s">
        <v>159</v>
      </c>
      <c r="C155" s="7" t="s">
        <v>7</v>
      </c>
      <c r="D155" s="57"/>
      <c r="E155" s="57"/>
      <c r="F155" s="60"/>
      <c r="G155" s="30"/>
      <c r="H155" s="62"/>
    </row>
    <row r="156" spans="1:8" ht="15.75">
      <c r="A156" s="5"/>
      <c r="B156" s="14" t="s">
        <v>160</v>
      </c>
      <c r="C156" s="7" t="s">
        <v>7</v>
      </c>
      <c r="D156" s="57"/>
      <c r="E156" s="57"/>
      <c r="F156" s="60"/>
      <c r="G156" s="30"/>
      <c r="H156" s="62"/>
    </row>
    <row r="157" spans="1:8" ht="15.75">
      <c r="A157" s="5"/>
      <c r="B157" s="14" t="s">
        <v>161</v>
      </c>
      <c r="C157" s="7" t="s">
        <v>7</v>
      </c>
      <c r="D157" s="57"/>
      <c r="E157" s="57"/>
      <c r="F157" s="60"/>
      <c r="G157" s="30"/>
      <c r="H157" s="62"/>
    </row>
    <row r="158" spans="1:8" ht="31.5">
      <c r="A158" s="5"/>
      <c r="B158" s="14" t="s">
        <v>162</v>
      </c>
      <c r="C158" s="7" t="s">
        <v>7</v>
      </c>
      <c r="D158" s="57"/>
      <c r="E158" s="57"/>
      <c r="F158" s="60"/>
      <c r="G158" s="30"/>
      <c r="H158" s="62"/>
    </row>
    <row r="159" spans="1:8" ht="15.75">
      <c r="A159" s="5"/>
      <c r="B159" s="11" t="s">
        <v>163</v>
      </c>
      <c r="C159" s="7" t="s">
        <v>7</v>
      </c>
      <c r="D159" s="57"/>
      <c r="E159" s="57"/>
      <c r="F159" s="60"/>
      <c r="G159" s="30"/>
      <c r="H159" s="62"/>
    </row>
    <row r="160" spans="1:8" ht="15.75">
      <c r="A160" s="5"/>
      <c r="B160" s="11" t="s">
        <v>164</v>
      </c>
      <c r="C160" s="7" t="s">
        <v>7</v>
      </c>
      <c r="D160" s="57"/>
      <c r="E160" s="57"/>
      <c r="F160" s="60"/>
      <c r="G160" s="30"/>
      <c r="H160" s="62"/>
    </row>
    <row r="161" spans="1:8" ht="15.75">
      <c r="A161" s="5"/>
      <c r="B161" s="11" t="s">
        <v>165</v>
      </c>
      <c r="C161" s="7" t="s">
        <v>7</v>
      </c>
      <c r="D161" s="57"/>
      <c r="E161" s="57"/>
      <c r="F161" s="60"/>
      <c r="G161" s="30"/>
      <c r="H161" s="62"/>
    </row>
    <row r="162" spans="1:8" ht="15.75">
      <c r="A162" s="5"/>
      <c r="B162" s="11" t="s">
        <v>166</v>
      </c>
      <c r="C162" s="7" t="s">
        <v>7</v>
      </c>
      <c r="D162" s="57"/>
      <c r="E162" s="57"/>
      <c r="F162" s="60"/>
      <c r="G162" s="30"/>
      <c r="H162" s="62"/>
    </row>
    <row r="163" spans="1:8" ht="31.5">
      <c r="A163" s="5"/>
      <c r="B163" s="11" t="s">
        <v>167</v>
      </c>
      <c r="C163" s="7" t="s">
        <v>7</v>
      </c>
      <c r="D163" s="57"/>
      <c r="E163" s="57"/>
      <c r="F163" s="60"/>
      <c r="G163" s="30"/>
      <c r="H163" s="62"/>
    </row>
    <row r="164" spans="1:8" ht="15" customHeight="1">
      <c r="A164" s="5"/>
      <c r="B164" s="10" t="s">
        <v>60</v>
      </c>
      <c r="C164" s="7"/>
      <c r="D164" s="56"/>
      <c r="E164" s="56"/>
      <c r="F164" s="60"/>
      <c r="G164" s="30"/>
      <c r="H164" s="62"/>
    </row>
    <row r="165" spans="1:8" ht="54.75" customHeight="1">
      <c r="A165" s="5" t="s">
        <v>153</v>
      </c>
      <c r="B165" s="12" t="s">
        <v>244</v>
      </c>
      <c r="C165" s="7" t="s">
        <v>7</v>
      </c>
      <c r="D165" s="57">
        <v>3592489</v>
      </c>
      <c r="E165" s="57">
        <v>1019835</v>
      </c>
      <c r="F165" s="60">
        <f>D165/E165*100</f>
        <v>352.26178744600844</v>
      </c>
      <c r="G165" s="30"/>
      <c r="H165" s="62"/>
    </row>
    <row r="166" spans="1:8" ht="15.75">
      <c r="A166" s="5" t="s">
        <v>155</v>
      </c>
      <c r="B166" s="11" t="s">
        <v>98</v>
      </c>
      <c r="C166" s="7" t="s">
        <v>7</v>
      </c>
      <c r="D166" s="57">
        <v>3729970</v>
      </c>
      <c r="E166" s="57">
        <v>2422058</v>
      </c>
      <c r="F166" s="60">
        <f>D166/E166*100</f>
        <v>154.00002807529796</v>
      </c>
      <c r="G166" s="30"/>
      <c r="H166" s="62"/>
    </row>
    <row r="167" spans="1:8" ht="15.75">
      <c r="A167" s="5" t="s">
        <v>156</v>
      </c>
      <c r="B167" s="11" t="s">
        <v>99</v>
      </c>
      <c r="C167" s="7" t="s">
        <v>7</v>
      </c>
      <c r="D167" s="57">
        <v>137481</v>
      </c>
      <c r="E167" s="57">
        <v>1402867</v>
      </c>
      <c r="F167" s="60">
        <f>D167/E167*100</f>
        <v>9.800002423608225</v>
      </c>
      <c r="G167" s="30"/>
      <c r="H167" s="62"/>
    </row>
    <row r="168" spans="1:8" ht="15.75">
      <c r="A168" s="5" t="s">
        <v>157</v>
      </c>
      <c r="B168" s="11" t="s">
        <v>100</v>
      </c>
      <c r="C168" s="7" t="s">
        <v>5</v>
      </c>
      <c r="D168" s="57">
        <v>25.6</v>
      </c>
      <c r="E168" s="57" t="s">
        <v>6</v>
      </c>
      <c r="F168" s="60"/>
      <c r="G168" s="30"/>
      <c r="H168" s="62"/>
    </row>
    <row r="169" spans="1:8" ht="15.75">
      <c r="A169" s="5" t="s">
        <v>168</v>
      </c>
      <c r="B169" s="11" t="s">
        <v>181</v>
      </c>
      <c r="C169" s="7" t="s">
        <v>7</v>
      </c>
      <c r="D169" s="57">
        <v>9344323</v>
      </c>
      <c r="E169" s="57" t="s">
        <v>6</v>
      </c>
      <c r="F169" s="60"/>
      <c r="G169" s="30"/>
      <c r="H169" s="62"/>
    </row>
    <row r="170" spans="1:8" ht="15.75">
      <c r="A170" s="5"/>
      <c r="B170" s="11" t="s">
        <v>105</v>
      </c>
      <c r="C170" s="7" t="s">
        <v>7</v>
      </c>
      <c r="D170" s="57">
        <v>331598</v>
      </c>
      <c r="E170" s="57" t="s">
        <v>6</v>
      </c>
      <c r="F170" s="60"/>
      <c r="G170" s="30"/>
      <c r="H170" s="62"/>
    </row>
    <row r="171" spans="1:8" ht="15.75">
      <c r="A171" s="5" t="s">
        <v>169</v>
      </c>
      <c r="B171" s="11" t="s">
        <v>182</v>
      </c>
      <c r="C171" s="7" t="s">
        <v>7</v>
      </c>
      <c r="D171" s="57">
        <v>7666672</v>
      </c>
      <c r="E171" s="57" t="s">
        <v>6</v>
      </c>
      <c r="F171" s="60"/>
      <c r="G171" s="30"/>
      <c r="H171" s="62"/>
    </row>
    <row r="172" spans="1:8" ht="15.75">
      <c r="A172" s="5"/>
      <c r="B172" s="11" t="s">
        <v>105</v>
      </c>
      <c r="C172" s="7" t="s">
        <v>7</v>
      </c>
      <c r="D172" s="57">
        <v>80558</v>
      </c>
      <c r="E172" s="57" t="s">
        <v>6</v>
      </c>
      <c r="F172" s="60"/>
      <c r="G172" s="30"/>
      <c r="H172" s="62"/>
    </row>
    <row r="173" spans="1:8" ht="15" customHeight="1">
      <c r="A173" s="5"/>
      <c r="B173" s="10" t="s">
        <v>87</v>
      </c>
      <c r="C173" s="6"/>
      <c r="D173" s="64"/>
      <c r="E173" s="56"/>
      <c r="F173" s="60"/>
      <c r="G173" s="30"/>
      <c r="H173" s="62"/>
    </row>
    <row r="174" spans="1:8" ht="47.25">
      <c r="A174" s="5" t="s">
        <v>170</v>
      </c>
      <c r="B174" s="11" t="s">
        <v>240</v>
      </c>
      <c r="C174" s="6" t="s">
        <v>8</v>
      </c>
      <c r="D174" s="78">
        <v>30324</v>
      </c>
      <c r="E174" s="80">
        <v>28182.15</v>
      </c>
      <c r="F174" s="60">
        <f>D174/E174*100</f>
        <v>107.60002341907908</v>
      </c>
      <c r="G174" s="30"/>
      <c r="H174" s="62"/>
    </row>
    <row r="175" spans="1:8" ht="47.25">
      <c r="A175" s="5" t="s">
        <v>171</v>
      </c>
      <c r="B175" s="12" t="s">
        <v>242</v>
      </c>
      <c r="C175" s="6" t="s">
        <v>7</v>
      </c>
      <c r="D175" s="56">
        <v>0</v>
      </c>
      <c r="E175" s="56">
        <v>0</v>
      </c>
      <c r="F175" s="60"/>
      <c r="G175" s="30"/>
      <c r="H175" s="62"/>
    </row>
    <row r="176" spans="1:8" ht="31.5">
      <c r="A176" s="5" t="s">
        <v>172</v>
      </c>
      <c r="B176" s="12" t="s">
        <v>104</v>
      </c>
      <c r="C176" s="6" t="s">
        <v>48</v>
      </c>
      <c r="D176" s="56">
        <v>0</v>
      </c>
      <c r="E176" s="56">
        <v>0</v>
      </c>
      <c r="F176" s="60"/>
      <c r="G176" s="30"/>
      <c r="H176" s="62"/>
    </row>
    <row r="177" spans="1:8" ht="31.5">
      <c r="A177" s="5" t="s">
        <v>173</v>
      </c>
      <c r="B177" s="12" t="s">
        <v>106</v>
      </c>
      <c r="C177" s="6" t="s">
        <v>53</v>
      </c>
      <c r="D177" s="56">
        <v>0</v>
      </c>
      <c r="E177" s="56">
        <v>0</v>
      </c>
      <c r="F177" s="60"/>
      <c r="G177" s="30"/>
      <c r="H177" s="62"/>
    </row>
    <row r="178" spans="1:8" ht="63">
      <c r="A178" s="5" t="s">
        <v>174</v>
      </c>
      <c r="B178" s="11" t="s">
        <v>241</v>
      </c>
      <c r="C178" s="6" t="s">
        <v>4</v>
      </c>
      <c r="D178" s="57">
        <v>225</v>
      </c>
      <c r="E178" s="80">
        <v>297</v>
      </c>
      <c r="F178" s="60">
        <f>+D178/E178*100</f>
        <v>75.75757575757575</v>
      </c>
      <c r="G178" s="30"/>
      <c r="H178" s="62"/>
    </row>
    <row r="179" spans="1:7" ht="31.5">
      <c r="A179" s="5" t="s">
        <v>175</v>
      </c>
      <c r="B179" s="11" t="s">
        <v>237</v>
      </c>
      <c r="C179" s="6" t="s">
        <v>5</v>
      </c>
      <c r="D179" s="57">
        <v>0.4</v>
      </c>
      <c r="E179" s="57" t="s">
        <v>6</v>
      </c>
      <c r="F179" s="60" t="s">
        <v>6</v>
      </c>
      <c r="G179" s="29"/>
    </row>
    <row r="180" spans="1:6" ht="9" customHeight="1">
      <c r="A180" s="37"/>
      <c r="B180" s="22"/>
      <c r="C180" s="23"/>
      <c r="D180" s="38"/>
      <c r="E180" s="38"/>
      <c r="F180" s="38"/>
    </row>
    <row r="181" spans="1:6" ht="15.75">
      <c r="A181" s="39" t="s">
        <v>54</v>
      </c>
      <c r="B181" s="22"/>
      <c r="C181" s="23"/>
      <c r="D181" s="21"/>
      <c r="E181" s="23"/>
      <c r="F181" s="23"/>
    </row>
    <row r="182" spans="1:6" ht="15.75">
      <c r="A182" s="85" t="s">
        <v>176</v>
      </c>
      <c r="B182" s="85"/>
      <c r="C182" s="85"/>
      <c r="D182" s="85"/>
      <c r="E182" s="85"/>
      <c r="F182" s="85"/>
    </row>
    <row r="183" spans="1:6" ht="15.75">
      <c r="A183" s="40"/>
      <c r="B183" s="40"/>
      <c r="C183" s="40"/>
      <c r="D183" s="41"/>
      <c r="E183" s="42"/>
      <c r="F183" s="41"/>
    </row>
    <row r="184" spans="1:6" ht="15.75">
      <c r="A184" s="40"/>
      <c r="B184" s="40"/>
      <c r="C184" s="40"/>
      <c r="D184" s="41"/>
      <c r="E184" s="41"/>
      <c r="F184" s="41"/>
    </row>
    <row r="185" spans="2:8" s="43" customFormat="1" ht="15.75">
      <c r="B185" s="44"/>
      <c r="C185" s="45"/>
      <c r="D185" s="46"/>
      <c r="E185" s="45"/>
      <c r="F185" s="45"/>
      <c r="H185" s="47"/>
    </row>
    <row r="186" spans="2:8" s="43" customFormat="1" ht="15.75">
      <c r="B186" s="48"/>
      <c r="C186" s="45"/>
      <c r="D186" s="46"/>
      <c r="E186" s="45"/>
      <c r="F186" s="45"/>
      <c r="H186" s="47"/>
    </row>
    <row r="187" spans="2:8" s="43" customFormat="1" ht="15.75">
      <c r="B187" s="48"/>
      <c r="C187" s="49"/>
      <c r="D187" s="46"/>
      <c r="E187" s="45"/>
      <c r="F187" s="45"/>
      <c r="H187" s="47"/>
    </row>
    <row r="188" spans="2:8" s="43" customFormat="1" ht="15.75">
      <c r="B188" s="48"/>
      <c r="C188" s="49"/>
      <c r="D188" s="46"/>
      <c r="E188" s="45"/>
      <c r="F188" s="45"/>
      <c r="H188" s="47"/>
    </row>
    <row r="189" spans="2:8" s="43" customFormat="1" ht="15.75">
      <c r="B189" s="48"/>
      <c r="C189" s="49"/>
      <c r="D189" s="46"/>
      <c r="E189" s="45"/>
      <c r="F189" s="45"/>
      <c r="H189" s="47"/>
    </row>
    <row r="190" spans="1:8" s="43" customFormat="1" ht="15.75">
      <c r="A190" s="50"/>
      <c r="B190" s="44"/>
      <c r="C190" s="49"/>
      <c r="D190" s="46"/>
      <c r="E190" s="45"/>
      <c r="F190" s="45"/>
      <c r="H190" s="47"/>
    </row>
    <row r="191" spans="1:8" s="43" customFormat="1" ht="15.75">
      <c r="A191" s="50"/>
      <c r="B191" s="44"/>
      <c r="C191" s="49"/>
      <c r="D191" s="46"/>
      <c r="E191" s="45"/>
      <c r="F191" s="45"/>
      <c r="H191" s="47"/>
    </row>
    <row r="192" spans="1:8" s="43" customFormat="1" ht="15.75">
      <c r="A192" s="50"/>
      <c r="B192" s="44"/>
      <c r="C192" s="49"/>
      <c r="D192" s="46"/>
      <c r="E192" s="45"/>
      <c r="F192" s="45"/>
      <c r="H192" s="47"/>
    </row>
    <row r="193" spans="1:8" s="43" customFormat="1" ht="15.75">
      <c r="A193" s="50"/>
      <c r="B193" s="44"/>
      <c r="C193" s="49"/>
      <c r="D193" s="46"/>
      <c r="E193" s="45"/>
      <c r="F193" s="45"/>
      <c r="H193" s="47"/>
    </row>
    <row r="194" spans="1:8" s="43" customFormat="1" ht="15.75">
      <c r="A194" s="50"/>
      <c r="B194" s="44"/>
      <c r="C194" s="49"/>
      <c r="D194" s="46"/>
      <c r="E194" s="45"/>
      <c r="F194" s="45"/>
      <c r="H194" s="47"/>
    </row>
    <row r="195" spans="2:8" s="43" customFormat="1" ht="15.75">
      <c r="B195" s="48"/>
      <c r="C195" s="49"/>
      <c r="D195" s="46"/>
      <c r="E195" s="45"/>
      <c r="F195" s="45"/>
      <c r="H195" s="47"/>
    </row>
    <row r="196" spans="2:8" s="43" customFormat="1" ht="15.75">
      <c r="B196" s="48"/>
      <c r="C196" s="49"/>
      <c r="D196" s="46"/>
      <c r="E196" s="45"/>
      <c r="F196" s="45"/>
      <c r="H196" s="47"/>
    </row>
    <row r="197" spans="1:8" s="43" customFormat="1" ht="15.75">
      <c r="A197" s="50"/>
      <c r="B197" s="44"/>
      <c r="C197" s="49"/>
      <c r="D197" s="46"/>
      <c r="E197" s="45"/>
      <c r="F197" s="45"/>
      <c r="H197" s="47"/>
    </row>
    <row r="198" spans="1:8" s="43" customFormat="1" ht="15.75">
      <c r="A198" s="50"/>
      <c r="B198" s="44"/>
      <c r="C198" s="49"/>
      <c r="D198" s="46"/>
      <c r="E198" s="45"/>
      <c r="F198" s="45"/>
      <c r="H198" s="47"/>
    </row>
    <row r="199" spans="2:8" s="43" customFormat="1" ht="15.75">
      <c r="B199" s="48"/>
      <c r="C199" s="49"/>
      <c r="D199" s="46"/>
      <c r="E199" s="45"/>
      <c r="F199" s="45"/>
      <c r="H199" s="47"/>
    </row>
    <row r="200" spans="2:8" s="43" customFormat="1" ht="15.75">
      <c r="B200" s="48"/>
      <c r="C200" s="49"/>
      <c r="D200" s="46"/>
      <c r="E200" s="45"/>
      <c r="F200" s="45"/>
      <c r="H200" s="47"/>
    </row>
    <row r="201" spans="1:8" s="43" customFormat="1" ht="15.75">
      <c r="A201" s="50"/>
      <c r="B201" s="44"/>
      <c r="C201" s="49"/>
      <c r="D201" s="46"/>
      <c r="E201" s="45"/>
      <c r="F201" s="45"/>
      <c r="H201" s="47"/>
    </row>
    <row r="202" spans="1:8" s="43" customFormat="1" ht="15.75">
      <c r="A202" s="50"/>
      <c r="B202" s="44"/>
      <c r="C202" s="49"/>
      <c r="D202" s="46"/>
      <c r="E202" s="45"/>
      <c r="F202" s="45"/>
      <c r="H202" s="47"/>
    </row>
  </sheetData>
  <sheetProtection/>
  <mergeCells count="6">
    <mergeCell ref="A4:F4"/>
    <mergeCell ref="A5:F5"/>
    <mergeCell ref="A6:B6"/>
    <mergeCell ref="A182:F182"/>
    <mergeCell ref="A2:F2"/>
    <mergeCell ref="A3:F3"/>
  </mergeCells>
  <printOptions horizontalCentered="1"/>
  <pageMargins left="0.3937007874015748" right="0.1968503937007874" top="0.3937007874015748" bottom="0.5118110236220472" header="0.5118110236220472" footer="0.31496062992125984"/>
  <pageSetup fitToHeight="4" fitToWidth="1" horizontalDpi="600" verticalDpi="600" orientation="portrait" paperSize="9" scale="68" r:id="rId1"/>
  <headerFooter alignWithMargins="0">
    <oddFooter>&amp;C&amp;8&amp;P</oddFooter>
  </headerFooter>
  <rowBreaks count="1" manualBreakCount="1">
    <brk id="10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8:C9"/>
  <sheetViews>
    <sheetView zoomScalePageLayoutView="0" workbookViewId="0" topLeftCell="A1">
      <selection activeCell="B5" sqref="B5"/>
    </sheetView>
  </sheetViews>
  <sheetFormatPr defaultColWidth="9.00390625" defaultRowHeight="12.75"/>
  <sheetData>
    <row r="7" ht="13.5" thickBot="1"/>
    <row r="8" spans="2:3" ht="16.5" thickBot="1">
      <c r="B8" s="1"/>
      <c r="C8" s="2"/>
    </row>
    <row r="9" spans="2:3" ht="16.5" thickBot="1">
      <c r="B9" s="3"/>
      <c r="C9" s="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242b-2</dc:creator>
  <cp:keywords/>
  <dc:description/>
  <cp:lastModifiedBy>Admin</cp:lastModifiedBy>
  <cp:lastPrinted>2016-11-24T11:30:22Z</cp:lastPrinted>
  <dcterms:created xsi:type="dcterms:W3CDTF">2004-12-27T07:54:16Z</dcterms:created>
  <dcterms:modified xsi:type="dcterms:W3CDTF">2016-12-07T04:31:28Z</dcterms:modified>
  <cp:category/>
  <cp:version/>
  <cp:contentType/>
  <cp:contentStatus/>
</cp:coreProperties>
</file>